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24226"/>
  <mc:AlternateContent xmlns:mc="http://schemas.openxmlformats.org/markup-compatibility/2006">
    <mc:Choice Requires="x15">
      <x15ac:absPath xmlns:x15ac="http://schemas.microsoft.com/office/spreadsheetml/2010/11/ac" url="G:\Ilja\downloads\"/>
    </mc:Choice>
  </mc:AlternateContent>
  <xr:revisionPtr revIDLastSave="0" documentId="13_ncr:1_{F5133662-9DCE-42F7-AF9D-B20A6BB3A602}" xr6:coauthVersionLast="47" xr6:coauthVersionMax="47" xr10:uidLastSave="{00000000-0000-0000-0000-000000000000}"/>
  <bookViews>
    <workbookView xWindow="3375" yWindow="3375" windowWidth="21600" windowHeight="11385" activeTab="1" xr2:uid="{00000000-000D-0000-FFFF-FFFF00000000}"/>
  </bookViews>
  <sheets>
    <sheet name="2023 Übersicht" sheetId="9" r:id="rId1"/>
    <sheet name="2023 Belegliste" sheetId="10" r:id="rId2"/>
  </sheets>
  <definedNames>
    <definedName name="_xlnm.Print_Area" localSheetId="1">'2023 Belegliste'!$B$2:$L$148</definedName>
    <definedName name="_xlnm.Print_Area" localSheetId="0">'2023 Übersicht'!$A$1:$D$53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48" i="10" l="1"/>
  <c r="E148" i="10"/>
  <c r="D10" i="9"/>
  <c r="D31" i="9"/>
  <c r="D30" i="9"/>
  <c r="D29" i="9"/>
  <c r="D28" i="9"/>
  <c r="D27" i="9"/>
  <c r="D26" i="9"/>
  <c r="D25" i="9"/>
  <c r="D24" i="9"/>
  <c r="D23" i="9"/>
  <c r="D22" i="9"/>
  <c r="D15" i="9"/>
  <c r="D13" i="9"/>
  <c r="D12" i="9"/>
  <c r="D11" i="9"/>
  <c r="D9" i="9"/>
  <c r="D14" i="9"/>
  <c r="D5" i="9"/>
  <c r="F154" i="10"/>
  <c r="E154" i="10"/>
  <c r="G148" i="10" l="1"/>
  <c r="D33" i="9"/>
  <c r="D17" i="9"/>
  <c r="D19" i="9" s="1"/>
  <c r="D35" i="9" l="1"/>
  <c r="K40" i="9"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lmdr_</author>
  </authors>
  <commentList>
    <comment ref="C2" authorId="0" shapeId="0" xr:uid="{00000000-0006-0000-0000-000001000000}">
      <text>
        <r>
          <rPr>
            <sz val="9"/>
            <color indexed="81"/>
            <rFont val="Segoe UI"/>
            <family val="2"/>
          </rPr>
          <t>Hier die Orts-Kreisgruppe oder Landesgruppe eintragen, bspw. LmDR Düsseldorf, LmDR Bayern oder LmDR Berlin.</t>
        </r>
      </text>
    </comment>
    <comment ref="C5" authorId="0" shapeId="0" xr:uid="{00000000-0006-0000-0000-000002000000}">
      <text>
        <r>
          <rPr>
            <sz val="9"/>
            <color indexed="81"/>
            <rFont val="Segoe UI"/>
            <family val="2"/>
          </rPr>
          <t>Hier das Datum des Berichtzeitraums eintragen. Normalerweise ist es immer der 01.01.20XX des Jahres.</t>
        </r>
      </text>
    </comment>
    <comment ref="C17" authorId="0" shapeId="0" xr:uid="{00000000-0006-0000-0000-000003000000}">
      <text>
        <r>
          <rPr>
            <sz val="9"/>
            <color indexed="81"/>
            <rFont val="Segoe UI"/>
            <family val="2"/>
          </rPr>
          <t>Hier wird normalerweise der 31.12.20XX eingetragen, also rechnerisch der letzte Tag des Jahres.</t>
        </r>
      </text>
    </comment>
    <comment ref="C19" authorId="0" shapeId="0" xr:uid="{00000000-0006-0000-0000-000004000000}">
      <text>
        <r>
          <rPr>
            <sz val="9"/>
            <color indexed="81"/>
            <rFont val="Segoe UI"/>
            <family val="2"/>
          </rPr>
          <t>Hier das Datum mit dem Kassenbestand eintragen. Normalerweise ist es der 31.12.20XX.</t>
        </r>
      </text>
    </comment>
    <comment ref="C33" authorId="0" shapeId="0" xr:uid="{00000000-0006-0000-0000-000005000000}">
      <text>
        <r>
          <rPr>
            <sz val="9"/>
            <color indexed="81"/>
            <rFont val="Segoe UI"/>
            <family val="2"/>
          </rPr>
          <t>Hier wird normalerweise der 31.12.20XX eingetragen, also rechnerisch der letzte Tag des Jahres.</t>
        </r>
      </text>
    </comment>
    <comment ref="B39" authorId="0" shapeId="0" xr:uid="{00000000-0006-0000-0000-000006000000}">
      <text>
        <r>
          <rPr>
            <sz val="9"/>
            <color indexed="81"/>
            <rFont val="Segoe UI"/>
            <family val="2"/>
          </rPr>
          <t>Hier wird die IBAN der Orts- und Kreisgruppe oder der Landesgruppe eingetragen.</t>
        </r>
      </text>
    </comment>
  </commentList>
</comments>
</file>

<file path=xl/sharedStrings.xml><?xml version="1.0" encoding="utf-8"?>
<sst xmlns="http://schemas.openxmlformats.org/spreadsheetml/2006/main" count="94" uniqueCount="78">
  <si>
    <t>Art der Einnahme oder Ausgabe</t>
  </si>
  <si>
    <t>Einnahme</t>
  </si>
  <si>
    <t>Ausgabe</t>
  </si>
  <si>
    <t>Datum</t>
  </si>
  <si>
    <t>Saldo</t>
  </si>
  <si>
    <t>Endbestand</t>
  </si>
  <si>
    <t>Anfangsbestand</t>
  </si>
  <si>
    <t>Unterschrift Schatzmeister</t>
  </si>
  <si>
    <t>Einnahmen</t>
  </si>
  <si>
    <t>Ausgaben</t>
  </si>
  <si>
    <t>Titel</t>
  </si>
  <si>
    <t>Spenden</t>
  </si>
  <si>
    <t>SummeWenn-Formel</t>
  </si>
  <si>
    <t>Sonstiges</t>
  </si>
  <si>
    <t>Beitragsrückerstattung</t>
  </si>
  <si>
    <t>Verkauf von Speisen und Getränken</t>
  </si>
  <si>
    <t>Losverkauf (Tombola)</t>
  </si>
  <si>
    <t xml:space="preserve">Öffentliche Zuschüsse und Zuwendungen </t>
  </si>
  <si>
    <t>2.</t>
  </si>
  <si>
    <t>2.1.</t>
  </si>
  <si>
    <t>2.2.</t>
  </si>
  <si>
    <t>2.3.</t>
  </si>
  <si>
    <t>2.4.</t>
  </si>
  <si>
    <t>2.5.</t>
  </si>
  <si>
    <t>2.6.</t>
  </si>
  <si>
    <t>2.7.</t>
  </si>
  <si>
    <t>3.</t>
  </si>
  <si>
    <t>4.</t>
  </si>
  <si>
    <r>
      <t>Die Ausgaben</t>
    </r>
    <r>
      <rPr>
        <sz val="10"/>
        <rFont val="Arial"/>
        <family val="2"/>
      </rPr>
      <t xml:space="preserve"> setzen sich zusammen aus:</t>
    </r>
  </si>
  <si>
    <r>
      <t xml:space="preserve">Die Einnahmen </t>
    </r>
    <r>
      <rPr>
        <sz val="10"/>
        <rFont val="Arial"/>
        <family val="2"/>
      </rPr>
      <t>setzen sich zusammen aus:</t>
    </r>
  </si>
  <si>
    <t>1.</t>
  </si>
  <si>
    <t>4.1.</t>
  </si>
  <si>
    <t>4.2.</t>
  </si>
  <si>
    <t>4.3.</t>
  </si>
  <si>
    <t>4.4.</t>
  </si>
  <si>
    <t>Personalkosten (für Musikkapelle, Busfahrten, GEMA, Besichtigungen usw.)</t>
  </si>
  <si>
    <t>Büromaterial, Kopien, Drucke usw.</t>
  </si>
  <si>
    <t>Kassenjournal 2018</t>
  </si>
  <si>
    <t>Porto- und Telefonkosten</t>
  </si>
  <si>
    <t>Reise-, Fahrtkosten und Spesen (organisatorisch)</t>
  </si>
  <si>
    <t>Delegierten und Fachtagungen</t>
  </si>
  <si>
    <t>4.5.</t>
  </si>
  <si>
    <t>4.6.</t>
  </si>
  <si>
    <t>Geschenke, Ehrungen, Spenden</t>
  </si>
  <si>
    <t>4.7.</t>
  </si>
  <si>
    <t>Anschaffungen (Geldkasse, Stempel usw.)</t>
  </si>
  <si>
    <t>Einkauf con Speisen und Getränken</t>
  </si>
  <si>
    <t>4.8.</t>
  </si>
  <si>
    <t>4.9.</t>
  </si>
  <si>
    <t>4.10.</t>
  </si>
  <si>
    <t>5.</t>
  </si>
  <si>
    <t>zum Ende des Berichtzeitraumes am:</t>
  </si>
  <si>
    <r>
      <rPr>
        <b/>
        <sz val="10"/>
        <color indexed="8"/>
        <rFont val="Arial"/>
        <family val="2"/>
      </rPr>
      <t xml:space="preserve">Kassenbestand </t>
    </r>
    <r>
      <rPr>
        <sz val="10"/>
        <color indexed="8"/>
        <rFont val="Arial"/>
        <family val="2"/>
      </rPr>
      <t>(Saldo)</t>
    </r>
  </si>
  <si>
    <t>HIER IBAN EINTRAGEN</t>
  </si>
  <si>
    <t>bar in Kasse</t>
  </si>
  <si>
    <r>
      <rPr>
        <b/>
        <sz val="10"/>
        <color indexed="8"/>
        <rFont val="Arial"/>
        <family val="2"/>
      </rPr>
      <t>Summe 1. und 2. = Kassenbestand</t>
    </r>
    <r>
      <rPr>
        <sz val="10"/>
        <color indexed="8"/>
        <rFont val="Arial"/>
        <family val="2"/>
      </rPr>
      <t xml:space="preserve"> am </t>
    </r>
  </si>
  <si>
    <t>Kassenbericht</t>
  </si>
  <si>
    <t>Erklärung:</t>
  </si>
  <si>
    <t>Werte müssen eingetragen werden. Sie können nicht übernommen werden.</t>
  </si>
  <si>
    <t>Kontrolle (muss 0 oder nichts ergeben)</t>
  </si>
  <si>
    <t>Summe Einnahmen am</t>
  </si>
  <si>
    <t>Summe Ausgaben am</t>
  </si>
  <si>
    <t>davon auf Konto mit der IBAN</t>
  </si>
  <si>
    <t>Werte werden automatisch ausgerechnet bzw. direkt aus der Belegliste übernommen.</t>
  </si>
  <si>
    <t>Titel:</t>
  </si>
  <si>
    <t>Kassenbestand</t>
  </si>
  <si>
    <t>zu Beginn des Berichtszeitraumes</t>
  </si>
  <si>
    <t xml:space="preserve"> Ausgaben </t>
  </si>
  <si>
    <t>Projektbezogene Ausgaben</t>
  </si>
  <si>
    <t>Einkauf von Speisen und Getränken</t>
  </si>
  <si>
    <t>Ort, Datum                   Vorsitzender</t>
  </si>
  <si>
    <t>Kassanwart</t>
  </si>
  <si>
    <t>Schriftführer</t>
  </si>
  <si>
    <t>Nr.</t>
  </si>
  <si>
    <t>Veranstaltungen (Eintritt, Fahrtkosten usw.)</t>
  </si>
  <si>
    <t>Ort- und Kreisgruppe NAME</t>
  </si>
  <si>
    <t>Porjektbezogene Ausgaben</t>
  </si>
  <si>
    <t xml:space="preserve">Sehr verehrte Schatzmeisterinnen und Schatzmeister der LmDR-Gliederungen,
wir präsentieren Ihnen den neuen automatisierten Kassenbericht mit einer fortlaufenden Belegliste. Sie rechnet Ihnen automatisch die Einnahmen und Ausgaben aus. 
Wie funktioniert das? 
Im Dokument sind zwei Registerkarten zu sehen:  Wechseln Sie auf den Reiter „Belegliste 2023“. Hier können Sie problemlos Ihre Einnahmen und Ausgaben chronologisch eintragen.
1. Gleichen Sie zuerst Ihren Anfangsbestand vom letzten Jahr ab und tragen Sie ihn das blaue Feld ein. 
2. Tragen Sie nun Ihre Ausgaben und Einnahmen ein.
3. Weisen Sie jeder Ein- und Ausgabe einen Titel zu. Sie können bei Einnahmen zwischen sieben Titel mit den Nummern 21-27 wählen; bei Ausgaben zwischen 41 und 410. Tragen Sie hierzu die richtige Nummer im jeweiligen Feld „Titel“ ein. 
4. Die Zahlen werden automatisch auf die Registerkarte „Übersicht 2023“ übernommen. 
Bei Fragen können Sie sich gerne an kontakt@lmdr.de wenden.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</si>
</sst>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 #,##0.00\ &quot;€&quot;_-;\-* #,##0.00\ &quot;€&quot;_-;_-* &quot;-&quot;??\ &quot;€&quot;_-;_-@_-"/>
    <numFmt numFmtId="164" formatCode="#,##0.00\ &quot;€&quot;"/>
  </numFmts>
  <fonts count="12" x14ac:knownFonts="1">
    <font>
      <sz val="10"/>
      <name val="Arial"/>
    </font>
    <font>
      <sz val="10"/>
      <name val="Arial"/>
      <family val="2"/>
    </font>
    <font>
      <b/>
      <sz val="10"/>
      <name val="Arial"/>
      <family val="2"/>
    </font>
    <font>
      <sz val="10"/>
      <name val="Arial"/>
      <family val="2"/>
    </font>
    <font>
      <b/>
      <u/>
      <sz val="12"/>
      <name val="Arial"/>
      <family val="2"/>
    </font>
    <font>
      <sz val="10"/>
      <color indexed="8"/>
      <name val="Arial"/>
      <family val="2"/>
    </font>
    <font>
      <b/>
      <sz val="10"/>
      <color indexed="8"/>
      <name val="Arial"/>
      <family val="2"/>
    </font>
    <font>
      <sz val="9"/>
      <color indexed="81"/>
      <name val="Segoe UI"/>
      <family val="2"/>
    </font>
    <font>
      <sz val="8"/>
      <color rgb="FF666666"/>
      <name val="Arial"/>
      <family val="2"/>
    </font>
    <font>
      <sz val="10"/>
      <color rgb="FFFF0000"/>
      <name val="Arial"/>
      <family val="2"/>
    </font>
    <font>
      <sz val="10"/>
      <color rgb="FF000000"/>
      <name val="Arial"/>
      <family val="2"/>
    </font>
    <font>
      <b/>
      <sz val="10"/>
      <color rgb="FFFF0000"/>
      <name val="Arial"/>
      <family val="2"/>
    </font>
  </fonts>
  <fills count="6">
    <fill>
      <patternFill patternType="none"/>
    </fill>
    <fill>
      <patternFill patternType="gray125"/>
    </fill>
    <fill>
      <patternFill patternType="solid">
        <fgColor theme="3" tint="0.59999389629810485"/>
        <bgColor indexed="64"/>
      </patternFill>
    </fill>
    <fill>
      <patternFill patternType="solid">
        <fgColor theme="4" tint="0.39997558519241921"/>
        <bgColor indexed="64"/>
      </patternFill>
    </fill>
    <fill>
      <patternFill patternType="solid">
        <fgColor theme="6" tint="0.39997558519241921"/>
        <bgColor indexed="64"/>
      </patternFill>
    </fill>
    <fill>
      <patternFill patternType="solid">
        <fgColor theme="9" tint="0.39997558519241921"/>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thin">
        <color indexed="64"/>
      </bottom>
      <diagonal/>
    </border>
    <border>
      <left style="medium">
        <color indexed="64"/>
      </left>
      <right/>
      <top/>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s>
  <cellStyleXfs count="1">
    <xf numFmtId="0" fontId="0" fillId="0" borderId="0"/>
  </cellStyleXfs>
  <cellXfs count="110">
    <xf numFmtId="0" fontId="0" fillId="0" borderId="0" xfId="0"/>
    <xf numFmtId="0" fontId="0" fillId="0" borderId="1" xfId="0" applyBorder="1"/>
    <xf numFmtId="4" fontId="0" fillId="0" borderId="1" xfId="0" applyNumberFormat="1" applyBorder="1"/>
    <xf numFmtId="14" fontId="2" fillId="0" borderId="2" xfId="0" applyNumberFormat="1" applyFont="1" applyBorder="1"/>
    <xf numFmtId="4" fontId="2" fillId="0" borderId="2" xfId="0" applyNumberFormat="1" applyFont="1" applyBorder="1"/>
    <xf numFmtId="0" fontId="2" fillId="0" borderId="3" xfId="0" applyFont="1" applyBorder="1"/>
    <xf numFmtId="4" fontId="0" fillId="0" borderId="4" xfId="0" applyNumberFormat="1" applyBorder="1"/>
    <xf numFmtId="14" fontId="2" fillId="0" borderId="3" xfId="0" applyNumberFormat="1" applyFont="1" applyBorder="1"/>
    <xf numFmtId="4" fontId="2" fillId="0" borderId="3" xfId="0" applyNumberFormat="1" applyFont="1" applyBorder="1"/>
    <xf numFmtId="0" fontId="2" fillId="0" borderId="5" xfId="0" applyFont="1" applyBorder="1"/>
    <xf numFmtId="0" fontId="0" fillId="0" borderId="6" xfId="0" applyBorder="1"/>
    <xf numFmtId="0" fontId="2" fillId="0" borderId="7" xfId="0" applyFont="1" applyBorder="1"/>
    <xf numFmtId="0" fontId="2" fillId="0" borderId="10" xfId="0" applyFont="1" applyBorder="1"/>
    <xf numFmtId="4" fontId="2" fillId="0" borderId="11" xfId="0" applyNumberFormat="1" applyFont="1" applyBorder="1"/>
    <xf numFmtId="4" fontId="0" fillId="0" borderId="12" xfId="0" applyNumberFormat="1" applyBorder="1"/>
    <xf numFmtId="4" fontId="0" fillId="0" borderId="13" xfId="0" applyNumberFormat="1" applyBorder="1"/>
    <xf numFmtId="4" fontId="2" fillId="0" borderId="10" xfId="0" applyNumberFormat="1" applyFont="1" applyBorder="1"/>
    <xf numFmtId="4" fontId="0" fillId="0" borderId="9" xfId="0" applyNumberFormat="1" applyBorder="1"/>
    <xf numFmtId="0" fontId="4" fillId="0" borderId="0" xfId="0" applyFont="1"/>
    <xf numFmtId="14" fontId="0" fillId="0" borderId="1" xfId="0" applyNumberFormat="1" applyBorder="1"/>
    <xf numFmtId="14" fontId="0" fillId="0" borderId="4" xfId="0" applyNumberFormat="1" applyBorder="1"/>
    <xf numFmtId="164" fontId="0" fillId="0" borderId="0" xfId="0" applyNumberFormat="1"/>
    <xf numFmtId="0" fontId="2" fillId="0" borderId="0" xfId="0" applyFont="1"/>
    <xf numFmtId="0" fontId="0" fillId="0" borderId="0" xfId="0" applyAlignment="1">
      <alignment horizontal="center"/>
    </xf>
    <xf numFmtId="0" fontId="2" fillId="0" borderId="0" xfId="0" applyFont="1" applyAlignment="1">
      <alignment horizontal="center"/>
    </xf>
    <xf numFmtId="0" fontId="0" fillId="0" borderId="0" xfId="0" applyAlignment="1">
      <alignment horizontal="right"/>
    </xf>
    <xf numFmtId="4" fontId="0" fillId="0" borderId="0" xfId="0" applyNumberFormat="1"/>
    <xf numFmtId="0" fontId="5" fillId="0" borderId="0" xfId="0" applyFont="1" applyAlignment="1">
      <alignment horizontal="right"/>
    </xf>
    <xf numFmtId="0" fontId="5" fillId="0" borderId="0" xfId="0" applyFont="1"/>
    <xf numFmtId="0" fontId="6" fillId="0" borderId="0" xfId="0" applyFont="1"/>
    <xf numFmtId="0" fontId="5" fillId="0" borderId="0" xfId="0" applyFont="1" applyAlignment="1">
      <alignment horizontal="right" vertical="top"/>
    </xf>
    <xf numFmtId="49" fontId="5" fillId="0" borderId="0" xfId="0" applyNumberFormat="1" applyFont="1" applyAlignment="1">
      <alignment horizontal="justify" vertical="distributed"/>
    </xf>
    <xf numFmtId="14" fontId="6" fillId="0" borderId="0" xfId="0" applyNumberFormat="1" applyFont="1" applyAlignment="1">
      <alignment horizontal="right"/>
    </xf>
    <xf numFmtId="1" fontId="5" fillId="0" borderId="0" xfId="0" applyNumberFormat="1" applyFont="1" applyAlignment="1">
      <alignment horizontal="right"/>
    </xf>
    <xf numFmtId="0" fontId="2" fillId="0" borderId="0" xfId="0" applyFont="1" applyAlignment="1">
      <alignment horizontal="right"/>
    </xf>
    <xf numFmtId="4" fontId="2" fillId="0" borderId="0" xfId="0" applyNumberFormat="1" applyFont="1"/>
    <xf numFmtId="14" fontId="2" fillId="0" borderId="0" xfId="0" applyNumberFormat="1" applyFont="1" applyAlignment="1">
      <alignment horizontal="right"/>
    </xf>
    <xf numFmtId="1" fontId="0" fillId="0" borderId="0" xfId="0" applyNumberFormat="1" applyAlignment="1">
      <alignment horizontal="right"/>
    </xf>
    <xf numFmtId="0" fontId="2" fillId="0" borderId="0" xfId="0" applyFont="1" applyAlignment="1">
      <alignment horizontal="left"/>
    </xf>
    <xf numFmtId="0" fontId="2" fillId="0" borderId="14" xfId="0" applyFont="1" applyBorder="1"/>
    <xf numFmtId="0" fontId="0" fillId="0" borderId="14" xfId="0" applyBorder="1"/>
    <xf numFmtId="0" fontId="3" fillId="0" borderId="1" xfId="0" applyFont="1" applyBorder="1"/>
    <xf numFmtId="0" fontId="2" fillId="0" borderId="2" xfId="0" applyFont="1" applyBorder="1"/>
    <xf numFmtId="0" fontId="2" fillId="0" borderId="15" xfId="0" applyFont="1" applyBorder="1"/>
    <xf numFmtId="0" fontId="0" fillId="0" borderId="16" xfId="0" applyBorder="1"/>
    <xf numFmtId="0" fontId="3" fillId="0" borderId="0" xfId="0" applyFont="1"/>
    <xf numFmtId="4" fontId="2" fillId="0" borderId="0" xfId="0" applyNumberFormat="1" applyFont="1" applyAlignment="1">
      <alignment horizontal="center"/>
    </xf>
    <xf numFmtId="4" fontId="3" fillId="0" borderId="0" xfId="0" applyNumberFormat="1" applyFont="1"/>
    <xf numFmtId="4" fontId="0" fillId="0" borderId="0" xfId="0" applyNumberFormat="1" applyAlignment="1">
      <alignment horizontal="center"/>
    </xf>
    <xf numFmtId="4" fontId="3" fillId="0" borderId="0" xfId="0" applyNumberFormat="1" applyFont="1" applyAlignment="1">
      <alignment horizontal="center"/>
    </xf>
    <xf numFmtId="2" fontId="0" fillId="0" borderId="4" xfId="0" applyNumberFormat="1" applyBorder="1"/>
    <xf numFmtId="2" fontId="0" fillId="0" borderId="13" xfId="0" applyNumberFormat="1" applyBorder="1"/>
    <xf numFmtId="4" fontId="3" fillId="0" borderId="0" xfId="0" applyNumberFormat="1" applyFont="1" applyAlignment="1">
      <alignment horizontal="left"/>
    </xf>
    <xf numFmtId="4" fontId="0" fillId="0" borderId="17" xfId="0" applyNumberFormat="1" applyBorder="1" applyAlignment="1">
      <alignment horizontal="center"/>
    </xf>
    <xf numFmtId="44" fontId="0" fillId="0" borderId="0" xfId="0" applyNumberFormat="1"/>
    <xf numFmtId="44" fontId="1" fillId="0" borderId="0" xfId="0" applyNumberFormat="1" applyFont="1"/>
    <xf numFmtId="44" fontId="2" fillId="0" borderId="0" xfId="0" applyNumberFormat="1" applyFont="1"/>
    <xf numFmtId="2" fontId="3" fillId="0" borderId="13" xfId="0" applyNumberFormat="1" applyFont="1" applyBorder="1"/>
    <xf numFmtId="0" fontId="8" fillId="0" borderId="0" xfId="0" applyFont="1"/>
    <xf numFmtId="0" fontId="3" fillId="0" borderId="6" xfId="0" applyFont="1" applyBorder="1"/>
    <xf numFmtId="0" fontId="3" fillId="0" borderId="0" xfId="0" applyFont="1" applyAlignment="1">
      <alignment horizontal="right"/>
    </xf>
    <xf numFmtId="0" fontId="2" fillId="0" borderId="0" xfId="0" applyFont="1" applyAlignment="1">
      <alignment horizontal="center" vertical="center"/>
    </xf>
    <xf numFmtId="16" fontId="5" fillId="0" borderId="0" xfId="0" applyNumberFormat="1" applyFont="1" applyAlignment="1">
      <alignment horizontal="right" vertical="top"/>
    </xf>
    <xf numFmtId="44" fontId="0" fillId="2" borderId="0" xfId="0" applyNumberFormat="1" applyFill="1"/>
    <xf numFmtId="4" fontId="3" fillId="0" borderId="1" xfId="0" applyNumberFormat="1" applyFont="1" applyBorder="1"/>
    <xf numFmtId="14" fontId="9" fillId="0" borderId="0" xfId="0" applyNumberFormat="1" applyFont="1" applyAlignment="1">
      <alignment horizontal="center"/>
    </xf>
    <xf numFmtId="0" fontId="5" fillId="0" borderId="0" xfId="0" applyFont="1" applyAlignment="1">
      <alignment horizontal="center"/>
    </xf>
    <xf numFmtId="0" fontId="6" fillId="0" borderId="0" xfId="0" applyFont="1" applyAlignment="1">
      <alignment horizontal="center"/>
    </xf>
    <xf numFmtId="0" fontId="10" fillId="0" borderId="0" xfId="0" applyFont="1" applyAlignment="1">
      <alignment horizontal="right"/>
    </xf>
    <xf numFmtId="0" fontId="5" fillId="0" borderId="12" xfId="0" applyFont="1" applyBorder="1"/>
    <xf numFmtId="0" fontId="0" fillId="0" borderId="18" xfId="0" applyBorder="1" applyAlignment="1">
      <alignment horizontal="center"/>
    </xf>
    <xf numFmtId="0" fontId="5" fillId="0" borderId="13" xfId="0" applyFont="1" applyBorder="1"/>
    <xf numFmtId="0" fontId="5" fillId="0" borderId="11" xfId="0" applyFont="1" applyBorder="1"/>
    <xf numFmtId="44" fontId="3" fillId="4" borderId="0" xfId="0" applyNumberFormat="1" applyFont="1" applyFill="1"/>
    <xf numFmtId="0" fontId="5" fillId="0" borderId="18" xfId="0" applyFont="1" applyBorder="1" applyAlignment="1">
      <alignment horizontal="center"/>
    </xf>
    <xf numFmtId="44" fontId="0" fillId="4" borderId="6" xfId="0" applyNumberFormat="1" applyFill="1" applyBorder="1"/>
    <xf numFmtId="0" fontId="5" fillId="0" borderId="12" xfId="0" applyFont="1" applyBorder="1" applyAlignment="1">
      <alignment wrapText="1"/>
    </xf>
    <xf numFmtId="44" fontId="0" fillId="4" borderId="6" xfId="0" applyNumberFormat="1" applyFill="1" applyBorder="1" applyAlignment="1">
      <alignment horizontal="center" vertical="center"/>
    </xf>
    <xf numFmtId="49" fontId="5" fillId="0" borderId="12" xfId="0" applyNumberFormat="1" applyFont="1" applyBorder="1" applyAlignment="1">
      <alignment horizontal="justify" vertical="distributed"/>
    </xf>
    <xf numFmtId="49" fontId="5" fillId="0" borderId="18" xfId="0" applyNumberFormat="1" applyFont="1" applyBorder="1" applyAlignment="1">
      <alignment horizontal="center" vertical="distributed"/>
    </xf>
    <xf numFmtId="0" fontId="3" fillId="0" borderId="12" xfId="0" applyFont="1" applyBorder="1"/>
    <xf numFmtId="14" fontId="9" fillId="0" borderId="18" xfId="0" applyNumberFormat="1" applyFont="1" applyBorder="1" applyAlignment="1">
      <alignment horizontal="center"/>
    </xf>
    <xf numFmtId="44" fontId="2" fillId="4" borderId="6" xfId="0" applyNumberFormat="1" applyFont="1" applyFill="1" applyBorder="1"/>
    <xf numFmtId="4" fontId="2" fillId="3" borderId="22" xfId="0" applyNumberFormat="1" applyFont="1" applyFill="1" applyBorder="1"/>
    <xf numFmtId="0" fontId="2" fillId="0" borderId="13" xfId="0" applyFont="1" applyBorder="1"/>
    <xf numFmtId="0" fontId="1" fillId="0" borderId="11" xfId="0" applyFont="1" applyBorder="1"/>
    <xf numFmtId="0" fontId="1" fillId="0" borderId="1" xfId="0" applyFont="1" applyBorder="1"/>
    <xf numFmtId="0" fontId="0" fillId="0" borderId="20" xfId="0" applyBorder="1"/>
    <xf numFmtId="2" fontId="1" fillId="0" borderId="13" xfId="0" applyNumberFormat="1" applyFont="1" applyBorder="1"/>
    <xf numFmtId="0" fontId="0" fillId="0" borderId="0" xfId="0" applyAlignment="1">
      <alignment horizontal="left"/>
    </xf>
    <xf numFmtId="0" fontId="2" fillId="0" borderId="7" xfId="0" applyFont="1" applyBorder="1" applyAlignment="1">
      <alignment horizontal="left"/>
    </xf>
    <xf numFmtId="0" fontId="0" fillId="0" borderId="8" xfId="0" applyBorder="1" applyAlignment="1">
      <alignment horizontal="left"/>
    </xf>
    <xf numFmtId="0" fontId="0" fillId="0" borderId="9" xfId="0" applyBorder="1" applyAlignment="1">
      <alignment horizontal="left"/>
    </xf>
    <xf numFmtId="0" fontId="0" fillId="0" borderId="7" xfId="0" applyBorder="1" applyAlignment="1">
      <alignment horizontal="left"/>
    </xf>
    <xf numFmtId="0" fontId="1" fillId="0" borderId="12" xfId="0" applyFont="1" applyBorder="1"/>
    <xf numFmtId="44" fontId="3" fillId="0" borderId="0" xfId="0" applyNumberFormat="1" applyFont="1"/>
    <xf numFmtId="0" fontId="0" fillId="0" borderId="0" xfId="0"/>
    <xf numFmtId="44" fontId="2" fillId="4" borderId="21" xfId="0" applyNumberFormat="1" applyFont="1" applyFill="1" applyBorder="1" applyAlignment="1">
      <alignment horizontal="center" vertical="center"/>
    </xf>
    <xf numFmtId="44" fontId="2" fillId="4" borderId="16" xfId="0" applyNumberFormat="1" applyFont="1" applyFill="1" applyBorder="1" applyAlignment="1">
      <alignment horizontal="center" vertical="center"/>
    </xf>
    <xf numFmtId="14" fontId="9" fillId="0" borderId="20" xfId="0" applyNumberFormat="1" applyFont="1" applyBorder="1" applyAlignment="1">
      <alignment horizontal="center" vertical="center"/>
    </xf>
    <xf numFmtId="0" fontId="9" fillId="0" borderId="19" xfId="0" applyFont="1" applyBorder="1" applyAlignment="1">
      <alignment horizontal="center" vertical="center"/>
    </xf>
    <xf numFmtId="0" fontId="11" fillId="0" borderId="0" xfId="0" applyFont="1" applyAlignment="1">
      <alignment horizontal="center" vertical="center"/>
    </xf>
    <xf numFmtId="0" fontId="0" fillId="0" borderId="0" xfId="0" applyAlignment="1">
      <alignment vertical="center"/>
    </xf>
    <xf numFmtId="0" fontId="3" fillId="4" borderId="0" xfId="0" applyFont="1" applyFill="1" applyAlignment="1">
      <alignment wrapText="1"/>
    </xf>
    <xf numFmtId="49" fontId="9" fillId="0" borderId="0" xfId="0" applyNumberFormat="1" applyFont="1"/>
    <xf numFmtId="0" fontId="0" fillId="0" borderId="0" xfId="0" applyAlignment="1">
      <alignment wrapText="1"/>
    </xf>
    <xf numFmtId="0" fontId="3" fillId="3" borderId="0" xfId="0" applyFont="1" applyFill="1" applyAlignment="1">
      <alignment wrapText="1"/>
    </xf>
    <xf numFmtId="0" fontId="0" fillId="0" borderId="19" xfId="0" applyBorder="1" applyAlignment="1">
      <alignment horizontal="center" vertical="center"/>
    </xf>
    <xf numFmtId="0" fontId="0" fillId="0" borderId="16" xfId="0" applyBorder="1" applyAlignment="1">
      <alignment horizontal="center" vertical="center"/>
    </xf>
    <xf numFmtId="0" fontId="1" fillId="5" borderId="0" xfId="0" applyFont="1" applyFill="1" applyAlignment="1">
      <alignment wrapText="1"/>
    </xf>
  </cellXfs>
  <cellStyles count="1">
    <cellStyle name="Standard"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2060"/>
  </sheetPr>
  <dimension ref="A2:L50"/>
  <sheetViews>
    <sheetView topLeftCell="A24" workbookViewId="0">
      <selection activeCell="D31" sqref="D31"/>
    </sheetView>
  </sheetViews>
  <sheetFormatPr baseColWidth="10" defaultRowHeight="12.75" x14ac:dyDescent="0.2"/>
  <cols>
    <col min="1" max="1" width="5.140625" bestFit="1" customWidth="1"/>
    <col min="2" max="2" width="42.7109375" customWidth="1"/>
    <col min="3" max="3" width="14" customWidth="1"/>
    <col min="4" max="4" width="13.7109375" customWidth="1"/>
    <col min="5" max="5" width="11.7109375" customWidth="1"/>
  </cols>
  <sheetData>
    <row r="2" spans="1:12" x14ac:dyDescent="0.2">
      <c r="B2" s="22" t="s">
        <v>56</v>
      </c>
      <c r="C2" s="101" t="s">
        <v>75</v>
      </c>
      <c r="D2" s="102"/>
    </row>
    <row r="3" spans="1:12" x14ac:dyDescent="0.2">
      <c r="B3" s="23"/>
      <c r="C3" s="23"/>
    </row>
    <row r="4" spans="1:12" x14ac:dyDescent="0.2">
      <c r="A4" s="61"/>
      <c r="B4" s="22"/>
      <c r="C4" s="24"/>
      <c r="D4" s="24"/>
    </row>
    <row r="5" spans="1:12" ht="13.15" customHeight="1" x14ac:dyDescent="0.2">
      <c r="A5" s="34" t="s">
        <v>30</v>
      </c>
      <c r="B5" s="84" t="s">
        <v>65</v>
      </c>
      <c r="C5" s="99">
        <v>44927</v>
      </c>
      <c r="D5" s="97">
        <f>'2023 Belegliste'!G6</f>
        <v>0</v>
      </c>
      <c r="H5" s="45" t="s">
        <v>57</v>
      </c>
    </row>
    <row r="6" spans="1:12" ht="13.15" customHeight="1" x14ac:dyDescent="0.2">
      <c r="A6" s="34"/>
      <c r="B6" s="85" t="s">
        <v>66</v>
      </c>
      <c r="C6" s="107"/>
      <c r="D6" s="108"/>
      <c r="H6" s="45"/>
    </row>
    <row r="7" spans="1:12" ht="13.15" customHeight="1" x14ac:dyDescent="0.2">
      <c r="A7" s="60"/>
      <c r="C7" s="24" t="s">
        <v>67</v>
      </c>
      <c r="D7" s="54"/>
      <c r="H7" s="103" t="s">
        <v>63</v>
      </c>
      <c r="I7" s="103"/>
      <c r="J7" s="103"/>
      <c r="K7" s="103"/>
    </row>
    <row r="8" spans="1:12" x14ac:dyDescent="0.2">
      <c r="A8" s="34" t="s">
        <v>18</v>
      </c>
      <c r="B8" s="22" t="s">
        <v>29</v>
      </c>
      <c r="C8" s="24"/>
      <c r="D8" s="54"/>
      <c r="H8" s="103"/>
      <c r="I8" s="103"/>
      <c r="J8" s="103"/>
      <c r="K8" s="103"/>
    </row>
    <row r="9" spans="1:12" x14ac:dyDescent="0.2">
      <c r="A9" s="27" t="s">
        <v>19</v>
      </c>
      <c r="B9" s="69" t="s">
        <v>14</v>
      </c>
      <c r="C9" s="74"/>
      <c r="D9" s="75">
        <f>SUMIF('2023 Belegliste'!$B$7:'2023 Belegliste'!$B$141,21,'2023 Belegliste'!E$7:'2023 Belegliste'!E$141)</f>
        <v>0</v>
      </c>
    </row>
    <row r="10" spans="1:12" ht="13.15" customHeight="1" x14ac:dyDescent="0.2">
      <c r="A10" s="27" t="s">
        <v>20</v>
      </c>
      <c r="B10" s="69" t="s">
        <v>11</v>
      </c>
      <c r="C10" s="74"/>
      <c r="D10" s="75">
        <f>SUMIF('2023 Belegliste'!$B$7:'2023 Belegliste'!$B$141,22,'2023 Belegliste'!E$7:'2023 Belegliste'!E$141)</f>
        <v>0</v>
      </c>
      <c r="H10" s="106" t="s">
        <v>58</v>
      </c>
      <c r="I10" s="106"/>
      <c r="J10" s="106"/>
      <c r="K10" s="106"/>
    </row>
    <row r="11" spans="1:12" x14ac:dyDescent="0.2">
      <c r="A11" s="27" t="s">
        <v>21</v>
      </c>
      <c r="B11" s="69" t="s">
        <v>74</v>
      </c>
      <c r="C11" s="74"/>
      <c r="D11" s="75">
        <f>SUMIF('2023 Belegliste'!$B$7:'2023 Belegliste'!$B$141,23,'2023 Belegliste'!E$7:'2023 Belegliste'!E$141)</f>
        <v>0</v>
      </c>
      <c r="H11" s="106"/>
      <c r="I11" s="106"/>
      <c r="J11" s="106"/>
      <c r="K11" s="106"/>
    </row>
    <row r="12" spans="1:12" x14ac:dyDescent="0.2">
      <c r="A12" s="27" t="s">
        <v>22</v>
      </c>
      <c r="B12" s="69" t="s">
        <v>15</v>
      </c>
      <c r="C12" s="74"/>
      <c r="D12" s="75">
        <f>SUMIF('2023 Belegliste'!$B$7:'2023 Belegliste'!$B$141,24,'2023 Belegliste'!E$7:'2023 Belegliste'!E$141)</f>
        <v>0</v>
      </c>
    </row>
    <row r="13" spans="1:12" x14ac:dyDescent="0.2">
      <c r="A13" s="27" t="s">
        <v>23</v>
      </c>
      <c r="B13" s="69" t="s">
        <v>16</v>
      </c>
      <c r="C13" s="74"/>
      <c r="D13" s="75">
        <f>SUMIF('2023 Belegliste'!$B$7:'2023 Belegliste'!$B$141,25,'2023 Belegliste'!E$7:'2023 Belegliste'!E$141)</f>
        <v>0</v>
      </c>
      <c r="I13" s="45"/>
      <c r="J13" s="45"/>
      <c r="K13" s="45"/>
      <c r="L13" s="45"/>
    </row>
    <row r="14" spans="1:12" x14ac:dyDescent="0.2">
      <c r="A14" s="27" t="s">
        <v>24</v>
      </c>
      <c r="B14" s="69" t="s">
        <v>17</v>
      </c>
      <c r="C14" s="74"/>
      <c r="D14" s="75">
        <f>SUMIF('2023 Belegliste'!$B$7:'2023 Belegliste'!$B$141,26,'2023 Belegliste'!E$7:'2023 Belegliste'!E$141)</f>
        <v>0</v>
      </c>
      <c r="H14" s="109" t="s">
        <v>77</v>
      </c>
      <c r="I14" s="105"/>
      <c r="J14" s="105"/>
      <c r="K14" s="105"/>
      <c r="L14" s="45"/>
    </row>
    <row r="15" spans="1:12" x14ac:dyDescent="0.2">
      <c r="A15" s="27" t="s">
        <v>25</v>
      </c>
      <c r="B15" s="69" t="s">
        <v>13</v>
      </c>
      <c r="C15" s="74"/>
      <c r="D15" s="75">
        <f>SUMIF('2023 Belegliste'!$B$7:'2023 Belegliste'!$B$141,27,'2023 Belegliste'!E$7:'2023 Belegliste'!E$141)</f>
        <v>0</v>
      </c>
      <c r="H15" s="105"/>
      <c r="I15" s="105"/>
      <c r="J15" s="105"/>
      <c r="K15" s="105"/>
    </row>
    <row r="16" spans="1:12" x14ac:dyDescent="0.2">
      <c r="A16" s="27"/>
      <c r="B16" s="28"/>
      <c r="C16" s="66"/>
      <c r="D16" s="54"/>
      <c r="H16" s="105"/>
      <c r="I16" s="105"/>
      <c r="J16" s="105"/>
      <c r="K16" s="105"/>
    </row>
    <row r="17" spans="1:11" x14ac:dyDescent="0.2">
      <c r="A17" s="60"/>
      <c r="B17" s="27" t="s">
        <v>60</v>
      </c>
      <c r="C17" s="65">
        <v>45291</v>
      </c>
      <c r="D17" s="73">
        <f>SUM(D8:D15)</f>
        <v>0</v>
      </c>
      <c r="H17" s="105"/>
      <c r="I17" s="105"/>
      <c r="J17" s="105"/>
      <c r="K17" s="105"/>
    </row>
    <row r="18" spans="1:11" x14ac:dyDescent="0.2">
      <c r="A18" s="60"/>
      <c r="B18" s="29"/>
      <c r="C18" s="67"/>
      <c r="D18" s="56"/>
      <c r="H18" s="105"/>
      <c r="I18" s="105"/>
      <c r="J18" s="105"/>
      <c r="K18" s="105"/>
    </row>
    <row r="19" spans="1:11" x14ac:dyDescent="0.2">
      <c r="A19" s="34" t="s">
        <v>26</v>
      </c>
      <c r="B19" s="69" t="s">
        <v>55</v>
      </c>
      <c r="C19" s="81">
        <v>45291</v>
      </c>
      <c r="D19" s="82">
        <f>D5+D17</f>
        <v>0</v>
      </c>
      <c r="H19" s="105"/>
      <c r="I19" s="105"/>
      <c r="J19" s="105"/>
      <c r="K19" s="105"/>
    </row>
    <row r="20" spans="1:11" x14ac:dyDescent="0.2">
      <c r="A20" s="60"/>
      <c r="C20" s="23"/>
      <c r="D20" s="55"/>
      <c r="H20" s="105"/>
      <c r="I20" s="105"/>
      <c r="J20" s="105"/>
      <c r="K20" s="105"/>
    </row>
    <row r="21" spans="1:11" x14ac:dyDescent="0.2">
      <c r="A21" s="34" t="s">
        <v>27</v>
      </c>
      <c r="B21" s="22" t="s">
        <v>28</v>
      </c>
      <c r="C21" s="24"/>
      <c r="D21" s="55"/>
      <c r="H21" s="105"/>
      <c r="I21" s="105"/>
      <c r="J21" s="105"/>
      <c r="K21" s="105"/>
    </row>
    <row r="22" spans="1:11" ht="26.45" customHeight="1" x14ac:dyDescent="0.2">
      <c r="A22" s="62" t="s">
        <v>31</v>
      </c>
      <c r="B22" s="76" t="s">
        <v>35</v>
      </c>
      <c r="C22" s="74"/>
      <c r="D22" s="77">
        <f>SUMIF('2023 Belegliste'!$B$7:'2023 Belegliste'!$B$141,41,'2023 Belegliste'!F$7:'2023 Belegliste'!F$141)</f>
        <v>0</v>
      </c>
      <c r="E22" s="54"/>
      <c r="H22" s="105"/>
      <c r="I22" s="105"/>
      <c r="J22" s="105"/>
      <c r="K22" s="105"/>
    </row>
    <row r="23" spans="1:11" x14ac:dyDescent="0.2">
      <c r="A23" s="27" t="s">
        <v>32</v>
      </c>
      <c r="B23" s="78" t="s">
        <v>36</v>
      </c>
      <c r="C23" s="79"/>
      <c r="D23" s="75">
        <f>SUMIF('2023 Belegliste'!$B$7:'2023 Belegliste'!$B$141,42,'2023 Belegliste'!F$7:'2023 Belegliste'!F$141)</f>
        <v>0</v>
      </c>
      <c r="E23" s="54"/>
      <c r="H23" s="105"/>
      <c r="I23" s="105"/>
      <c r="J23" s="105"/>
      <c r="K23" s="105"/>
    </row>
    <row r="24" spans="1:11" x14ac:dyDescent="0.2">
      <c r="A24" s="27" t="s">
        <v>33</v>
      </c>
      <c r="B24" s="78" t="s">
        <v>38</v>
      </c>
      <c r="C24" s="79"/>
      <c r="D24" s="75">
        <f>SUMIF('2023 Belegliste'!$B$7:'2023 Belegliste'!$B$141,43,'2023 Belegliste'!F$7:'2023 Belegliste'!F$141)</f>
        <v>0</v>
      </c>
      <c r="E24" s="54"/>
      <c r="H24" s="105"/>
      <c r="I24" s="105"/>
      <c r="J24" s="105"/>
      <c r="K24" s="105"/>
    </row>
    <row r="25" spans="1:11" x14ac:dyDescent="0.2">
      <c r="A25" s="62" t="s">
        <v>34</v>
      </c>
      <c r="B25" s="80" t="s">
        <v>39</v>
      </c>
      <c r="C25" s="70"/>
      <c r="D25" s="75">
        <f>SUMIF('2023 Belegliste'!$B$7:'2023 Belegliste'!$B$141,44,'2023 Belegliste'!F$7:'2023 Belegliste'!F$141)</f>
        <v>0</v>
      </c>
      <c r="E25" s="54"/>
      <c r="H25" s="105"/>
      <c r="I25" s="105"/>
      <c r="J25" s="105"/>
      <c r="K25" s="105"/>
    </row>
    <row r="26" spans="1:11" x14ac:dyDescent="0.2">
      <c r="A26" s="27" t="s">
        <v>41</v>
      </c>
      <c r="B26" s="80" t="s">
        <v>40</v>
      </c>
      <c r="C26" s="70"/>
      <c r="D26" s="75">
        <f>SUMIF('2023 Belegliste'!$B$7:'2023 Belegliste'!$B$141,45,'2023 Belegliste'!F$7:'2023 Belegliste'!F$141)</f>
        <v>0</v>
      </c>
      <c r="E26" s="54"/>
      <c r="H26" s="105"/>
      <c r="I26" s="105"/>
      <c r="J26" s="105"/>
      <c r="K26" s="105"/>
    </row>
    <row r="27" spans="1:11" x14ac:dyDescent="0.2">
      <c r="A27" s="27" t="s">
        <v>42</v>
      </c>
      <c r="B27" s="80" t="s">
        <v>43</v>
      </c>
      <c r="C27" s="70"/>
      <c r="D27" s="75">
        <f>SUMIF('2023 Belegliste'!$B$7:'2023 Belegliste'!$B$141,46,'2023 Belegliste'!F$7:'2023 Belegliste'!F$141)</f>
        <v>0</v>
      </c>
      <c r="E27" s="54"/>
      <c r="H27" s="105"/>
      <c r="I27" s="105"/>
      <c r="J27" s="105"/>
      <c r="K27" s="105"/>
    </row>
    <row r="28" spans="1:11" x14ac:dyDescent="0.2">
      <c r="A28" s="62" t="s">
        <v>44</v>
      </c>
      <c r="B28" s="69" t="s">
        <v>45</v>
      </c>
      <c r="C28" s="74"/>
      <c r="D28" s="75">
        <f>SUMIF('2023 Belegliste'!$B$7:'2023 Belegliste'!$B$141,47,'2023 Belegliste'!F$7:'2023 Belegliste'!F$141)</f>
        <v>0</v>
      </c>
      <c r="E28" s="54"/>
      <c r="H28" s="105"/>
      <c r="I28" s="105"/>
      <c r="J28" s="105"/>
      <c r="K28" s="105"/>
    </row>
    <row r="29" spans="1:11" x14ac:dyDescent="0.2">
      <c r="A29" s="27" t="s">
        <v>47</v>
      </c>
      <c r="B29" s="69" t="s">
        <v>69</v>
      </c>
      <c r="C29" s="74"/>
      <c r="D29" s="75">
        <f>SUMIF('2023 Belegliste'!$B$7:'2023 Belegliste'!$B$141,48,'2023 Belegliste'!F$7:'2023 Belegliste'!F$141)</f>
        <v>0</v>
      </c>
      <c r="E29" s="54"/>
      <c r="H29" s="105"/>
      <c r="I29" s="105"/>
      <c r="J29" s="105"/>
      <c r="K29" s="105"/>
    </row>
    <row r="30" spans="1:11" x14ac:dyDescent="0.2">
      <c r="A30" s="27" t="s">
        <v>48</v>
      </c>
      <c r="B30" s="94" t="s">
        <v>68</v>
      </c>
      <c r="C30" s="74"/>
      <c r="D30" s="75">
        <f>SUMIF('2023 Belegliste'!$B$7:'2023 Belegliste'!$B$141,49,'2023 Belegliste'!F$7:'2023 Belegliste'!F$141)</f>
        <v>0</v>
      </c>
      <c r="E30" s="54"/>
      <c r="H30" s="105"/>
      <c r="I30" s="105"/>
      <c r="J30" s="105"/>
      <c r="K30" s="105"/>
    </row>
    <row r="31" spans="1:11" x14ac:dyDescent="0.2">
      <c r="A31" s="27" t="s">
        <v>49</v>
      </c>
      <c r="B31" s="69" t="s">
        <v>13</v>
      </c>
      <c r="C31" s="74"/>
      <c r="D31" s="75">
        <f>SUMIF('2023 Belegliste'!$B$7:'2023 Belegliste'!$B$141,410,'2023 Belegliste'!F$7:'2023 Belegliste'!F$141)</f>
        <v>0</v>
      </c>
      <c r="E31" s="54"/>
      <c r="H31" s="105"/>
      <c r="I31" s="105"/>
      <c r="J31" s="105"/>
      <c r="K31" s="105"/>
    </row>
    <row r="32" spans="1:11" x14ac:dyDescent="0.2">
      <c r="A32" s="27"/>
      <c r="B32" s="28"/>
      <c r="C32" s="66"/>
      <c r="D32" s="54"/>
      <c r="E32" s="54"/>
      <c r="H32" s="105"/>
      <c r="I32" s="105"/>
      <c r="J32" s="105"/>
      <c r="K32" s="105"/>
    </row>
    <row r="33" spans="1:11" x14ac:dyDescent="0.2">
      <c r="B33" s="68" t="s">
        <v>61</v>
      </c>
      <c r="C33" s="65">
        <v>45291</v>
      </c>
      <c r="D33" s="73">
        <f>SUM(D22:D31)</f>
        <v>0</v>
      </c>
      <c r="E33" s="54"/>
      <c r="H33" s="105"/>
      <c r="I33" s="105"/>
      <c r="J33" s="105"/>
      <c r="K33" s="105"/>
    </row>
    <row r="34" spans="1:11" x14ac:dyDescent="0.2">
      <c r="B34" s="28"/>
      <c r="C34" s="66"/>
      <c r="D34" s="54"/>
      <c r="E34" s="54"/>
      <c r="H34" s="105"/>
      <c r="I34" s="105"/>
      <c r="J34" s="105"/>
      <c r="K34" s="105"/>
    </row>
    <row r="35" spans="1:11" x14ac:dyDescent="0.2">
      <c r="A35" s="34" t="s">
        <v>50</v>
      </c>
      <c r="B35" s="71" t="s">
        <v>52</v>
      </c>
      <c r="C35" s="99">
        <v>45291</v>
      </c>
      <c r="D35" s="97">
        <f>D19-D33</f>
        <v>0</v>
      </c>
      <c r="H35" s="105"/>
      <c r="I35" s="105"/>
      <c r="J35" s="105"/>
      <c r="K35" s="105"/>
    </row>
    <row r="36" spans="1:11" x14ac:dyDescent="0.2">
      <c r="B36" s="72" t="s">
        <v>51</v>
      </c>
      <c r="C36" s="100"/>
      <c r="D36" s="98"/>
      <c r="E36" s="45"/>
      <c r="H36" s="105"/>
      <c r="I36" s="105"/>
      <c r="J36" s="105"/>
      <c r="K36" s="105"/>
    </row>
    <row r="37" spans="1:11" x14ac:dyDescent="0.2">
      <c r="B37" s="22"/>
      <c r="C37" s="24"/>
      <c r="D37" s="26"/>
      <c r="H37" s="105"/>
      <c r="I37" s="105"/>
      <c r="J37" s="105"/>
      <c r="K37" s="105"/>
    </row>
    <row r="38" spans="1:11" x14ac:dyDescent="0.2">
      <c r="A38" s="32"/>
      <c r="B38" s="28" t="s">
        <v>62</v>
      </c>
      <c r="C38" s="66"/>
      <c r="D38" s="63"/>
      <c r="H38" s="105"/>
      <c r="I38" s="105"/>
      <c r="J38" s="105"/>
      <c r="K38" s="105"/>
    </row>
    <row r="39" spans="1:11" x14ac:dyDescent="0.2">
      <c r="A39" s="33"/>
      <c r="B39" s="104" t="s">
        <v>53</v>
      </c>
      <c r="C39" s="96"/>
      <c r="D39" s="26"/>
    </row>
    <row r="40" spans="1:11" x14ac:dyDescent="0.2">
      <c r="A40" s="36"/>
      <c r="B40" s="28" t="s">
        <v>54</v>
      </c>
      <c r="C40" s="23"/>
      <c r="D40" s="63"/>
      <c r="H40" s="95" t="s">
        <v>59</v>
      </c>
      <c r="I40" s="96"/>
      <c r="J40" s="96"/>
      <c r="K40" s="54">
        <f>D35-(D38+D40)</f>
        <v>0</v>
      </c>
    </row>
    <row r="41" spans="1:11" x14ac:dyDescent="0.2">
      <c r="A41" s="37"/>
      <c r="B41" s="28"/>
      <c r="C41" s="66"/>
    </row>
    <row r="42" spans="1:11" x14ac:dyDescent="0.2">
      <c r="A42" s="25"/>
    </row>
    <row r="43" spans="1:11" x14ac:dyDescent="0.2">
      <c r="A43" s="34"/>
    </row>
    <row r="44" spans="1:11" x14ac:dyDescent="0.2">
      <c r="D44" s="26"/>
    </row>
    <row r="45" spans="1:11" x14ac:dyDescent="0.2">
      <c r="B45" s="38"/>
      <c r="C45" s="38"/>
    </row>
    <row r="46" spans="1:11" x14ac:dyDescent="0.2">
      <c r="B46" s="22"/>
      <c r="C46" s="22"/>
    </row>
    <row r="50" spans="2:4" x14ac:dyDescent="0.2">
      <c r="B50" s="87" t="s">
        <v>70</v>
      </c>
      <c r="C50" s="87" t="s">
        <v>71</v>
      </c>
      <c r="D50" s="87" t="s">
        <v>72</v>
      </c>
    </row>
  </sheetData>
  <mergeCells count="10">
    <mergeCell ref="H40:J40"/>
    <mergeCell ref="D35:D36"/>
    <mergeCell ref="C35:C36"/>
    <mergeCell ref="C2:D2"/>
    <mergeCell ref="H7:K8"/>
    <mergeCell ref="B39:C39"/>
    <mergeCell ref="H14:K38"/>
    <mergeCell ref="H10:K11"/>
    <mergeCell ref="C5:C6"/>
    <mergeCell ref="D5:D6"/>
  </mergeCells>
  <pageMargins left="0.70866141732283472" right="0.70866141732283472" top="0.78740157480314965" bottom="0.78740157480314965" header="0.31496062992125984" footer="0.31496062992125984"/>
  <pageSetup paperSize="9" orientation="portrait" blackAndWhite="1" r:id="rId1"/>
  <headerFooter>
    <oddHeader>&amp;L6.02 Kassenbericht</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2:L155"/>
  <sheetViews>
    <sheetView tabSelected="1" zoomScale="80" zoomScaleNormal="80" workbookViewId="0">
      <selection activeCell="C127" sqref="C127"/>
    </sheetView>
  </sheetViews>
  <sheetFormatPr baseColWidth="10" defaultRowHeight="12.75" x14ac:dyDescent="0.2"/>
  <cols>
    <col min="1" max="1" width="4.42578125" style="89" bestFit="1" customWidth="1"/>
    <col min="2" max="2" width="4.7109375" customWidth="1"/>
    <col min="3" max="3" width="50.85546875" customWidth="1"/>
    <col min="4" max="4" width="13.42578125" customWidth="1"/>
    <col min="5" max="5" width="10.28515625" bestFit="1" customWidth="1"/>
    <col min="6" max="6" width="9.42578125" customWidth="1"/>
    <col min="7" max="7" width="12.42578125" bestFit="1" customWidth="1"/>
    <col min="9" max="9" width="2.85546875" customWidth="1"/>
    <col min="10" max="10" width="2" customWidth="1"/>
    <col min="11" max="11" width="4.42578125" customWidth="1"/>
    <col min="12" max="12" width="82.28515625" customWidth="1"/>
  </cols>
  <sheetData>
    <row r="2" spans="1:12" ht="15.75" x14ac:dyDescent="0.25">
      <c r="C2" s="18" t="s">
        <v>37</v>
      </c>
    </row>
    <row r="4" spans="1:12" ht="13.5" thickBot="1" x14ac:dyDescent="0.25"/>
    <row r="5" spans="1:12" ht="13.5" thickBot="1" x14ac:dyDescent="0.25">
      <c r="A5" s="90" t="s">
        <v>73</v>
      </c>
      <c r="B5" s="39" t="s">
        <v>10</v>
      </c>
      <c r="C5" s="9" t="s">
        <v>0</v>
      </c>
      <c r="D5" s="43" t="s">
        <v>3</v>
      </c>
      <c r="E5" s="9" t="s">
        <v>1</v>
      </c>
      <c r="F5" s="12" t="s">
        <v>2</v>
      </c>
      <c r="G5" s="11" t="s">
        <v>4</v>
      </c>
      <c r="H5" s="24"/>
      <c r="I5" s="22"/>
      <c r="L5" s="22" t="s">
        <v>64</v>
      </c>
    </row>
    <row r="6" spans="1:12" x14ac:dyDescent="0.2">
      <c r="A6" s="91"/>
      <c r="B6" s="44"/>
      <c r="C6" s="42" t="s">
        <v>6</v>
      </c>
      <c r="D6" s="3">
        <v>44927</v>
      </c>
      <c r="E6" s="4"/>
      <c r="F6" s="13"/>
      <c r="G6" s="83"/>
      <c r="H6" s="46"/>
      <c r="I6" s="35"/>
    </row>
    <row r="7" spans="1:12" x14ac:dyDescent="0.2">
      <c r="A7" s="92">
        <v>1</v>
      </c>
      <c r="B7" s="1">
        <v>21</v>
      </c>
      <c r="C7" s="1"/>
      <c r="D7" s="19"/>
      <c r="E7" s="64"/>
      <c r="F7" s="14"/>
      <c r="G7" s="17"/>
      <c r="H7" s="48"/>
      <c r="I7" s="26"/>
      <c r="L7" s="22" t="s">
        <v>8</v>
      </c>
    </row>
    <row r="8" spans="1:12" x14ac:dyDescent="0.2">
      <c r="A8" s="92">
        <v>2</v>
      </c>
      <c r="B8" s="10">
        <v>41</v>
      </c>
      <c r="C8" s="1"/>
      <c r="D8" s="19"/>
      <c r="E8" s="64"/>
      <c r="F8" s="14"/>
      <c r="G8" s="17"/>
      <c r="H8" s="48"/>
      <c r="I8" s="26"/>
    </row>
    <row r="9" spans="1:12" x14ac:dyDescent="0.2">
      <c r="A9" s="92">
        <v>3</v>
      </c>
      <c r="B9" s="10">
        <v>42</v>
      </c>
      <c r="C9" s="1"/>
      <c r="D9" s="19"/>
      <c r="E9" s="2"/>
      <c r="F9" s="14"/>
      <c r="G9" s="17"/>
      <c r="H9" s="48"/>
      <c r="I9" s="26"/>
      <c r="K9" s="27">
        <v>21</v>
      </c>
      <c r="L9" s="28" t="s">
        <v>14</v>
      </c>
    </row>
    <row r="10" spans="1:12" x14ac:dyDescent="0.2">
      <c r="A10" s="92">
        <v>4</v>
      </c>
      <c r="B10" s="10"/>
      <c r="C10" s="1"/>
      <c r="D10" s="19"/>
      <c r="E10" s="2"/>
      <c r="F10" s="14"/>
      <c r="G10" s="17"/>
      <c r="H10" s="48"/>
      <c r="K10" s="27">
        <v>22</v>
      </c>
      <c r="L10" s="28" t="s">
        <v>11</v>
      </c>
    </row>
    <row r="11" spans="1:12" x14ac:dyDescent="0.2">
      <c r="A11" s="92">
        <v>5</v>
      </c>
      <c r="B11" s="10"/>
      <c r="C11" s="1"/>
      <c r="D11" s="19"/>
      <c r="E11" s="2"/>
      <c r="F11" s="14"/>
      <c r="G11" s="17"/>
      <c r="H11" s="48"/>
      <c r="I11" s="47"/>
      <c r="K11" s="27">
        <v>23</v>
      </c>
      <c r="L11" s="28" t="s">
        <v>74</v>
      </c>
    </row>
    <row r="12" spans="1:12" x14ac:dyDescent="0.2">
      <c r="A12" s="92">
        <v>6</v>
      </c>
      <c r="B12" s="10"/>
      <c r="C12" s="1"/>
      <c r="D12" s="19"/>
      <c r="E12" s="2"/>
      <c r="F12" s="14"/>
      <c r="G12" s="17"/>
      <c r="H12" s="48"/>
      <c r="I12" s="47"/>
      <c r="K12" s="27">
        <v>24</v>
      </c>
      <c r="L12" s="28" t="s">
        <v>15</v>
      </c>
    </row>
    <row r="13" spans="1:12" x14ac:dyDescent="0.2">
      <c r="A13" s="92">
        <v>7</v>
      </c>
      <c r="B13" s="10"/>
      <c r="C13" s="1"/>
      <c r="D13" s="19"/>
      <c r="E13" s="6"/>
      <c r="F13" s="14"/>
      <c r="G13" s="17"/>
      <c r="H13" s="53"/>
      <c r="I13" s="47"/>
      <c r="K13" s="27">
        <v>25</v>
      </c>
      <c r="L13" s="28" t="s">
        <v>16</v>
      </c>
    </row>
    <row r="14" spans="1:12" x14ac:dyDescent="0.2">
      <c r="A14" s="92">
        <v>8</v>
      </c>
      <c r="B14" s="10"/>
      <c r="C14" s="1"/>
      <c r="D14" s="19"/>
      <c r="E14" s="2"/>
      <c r="F14" s="15"/>
      <c r="G14" s="17"/>
      <c r="H14" s="53"/>
      <c r="I14" s="45"/>
      <c r="K14" s="27">
        <v>26</v>
      </c>
      <c r="L14" s="28" t="s">
        <v>17</v>
      </c>
    </row>
    <row r="15" spans="1:12" x14ac:dyDescent="0.2">
      <c r="A15" s="92">
        <v>9</v>
      </c>
      <c r="B15" s="10"/>
      <c r="C15" s="1"/>
      <c r="D15" s="19"/>
      <c r="E15" s="6"/>
      <c r="F15" s="14"/>
      <c r="G15" s="17"/>
      <c r="H15" s="48"/>
      <c r="I15" s="26"/>
      <c r="K15" s="27">
        <v>27</v>
      </c>
      <c r="L15" s="28" t="s">
        <v>13</v>
      </c>
    </row>
    <row r="16" spans="1:12" x14ac:dyDescent="0.2">
      <c r="A16" s="92">
        <v>10</v>
      </c>
      <c r="B16" s="10"/>
      <c r="C16" s="1"/>
      <c r="D16" s="19"/>
      <c r="E16" s="6"/>
      <c r="F16" s="15"/>
      <c r="G16" s="17"/>
      <c r="H16" s="48"/>
      <c r="I16" s="26"/>
    </row>
    <row r="17" spans="1:12" x14ac:dyDescent="0.2">
      <c r="A17" s="92">
        <v>11</v>
      </c>
      <c r="B17" s="10"/>
      <c r="C17" s="1"/>
      <c r="D17" s="20"/>
      <c r="E17" s="6"/>
      <c r="F17" s="15"/>
      <c r="G17" s="17"/>
      <c r="H17" s="48"/>
      <c r="I17" s="26"/>
      <c r="L17" s="22" t="s">
        <v>9</v>
      </c>
    </row>
    <row r="18" spans="1:12" x14ac:dyDescent="0.2">
      <c r="A18" s="92">
        <v>12</v>
      </c>
      <c r="B18" s="10"/>
      <c r="C18" s="41"/>
      <c r="D18" s="20"/>
      <c r="E18" s="6"/>
      <c r="F18" s="15"/>
      <c r="G18" s="17"/>
      <c r="H18" s="49"/>
      <c r="I18" s="26"/>
      <c r="L18" s="22"/>
    </row>
    <row r="19" spans="1:12" x14ac:dyDescent="0.2">
      <c r="A19" s="92">
        <v>13</v>
      </c>
      <c r="B19" s="10"/>
      <c r="C19" s="41"/>
      <c r="D19" s="20"/>
      <c r="E19" s="2"/>
      <c r="F19" s="14"/>
      <c r="G19" s="17"/>
      <c r="H19" s="49"/>
      <c r="I19" s="26"/>
      <c r="K19" s="30">
        <v>41</v>
      </c>
      <c r="L19" s="28" t="s">
        <v>35</v>
      </c>
    </row>
    <row r="20" spans="1:12" x14ac:dyDescent="0.2">
      <c r="A20" s="92">
        <v>14</v>
      </c>
      <c r="B20" s="10"/>
      <c r="C20" s="41"/>
      <c r="D20" s="20"/>
      <c r="E20" s="50"/>
      <c r="F20" s="51"/>
      <c r="G20" s="17"/>
      <c r="H20" s="48"/>
      <c r="I20" s="26"/>
      <c r="K20" s="27">
        <v>42</v>
      </c>
      <c r="L20" s="31" t="s">
        <v>36</v>
      </c>
    </row>
    <row r="21" spans="1:12" x14ac:dyDescent="0.2">
      <c r="A21" s="92">
        <v>15</v>
      </c>
      <c r="B21" s="10"/>
      <c r="C21" s="1"/>
      <c r="D21" s="20"/>
      <c r="E21" s="50"/>
      <c r="F21" s="51"/>
      <c r="G21" s="17"/>
      <c r="H21" s="48"/>
      <c r="I21" s="26"/>
      <c r="K21" s="27">
        <v>43</v>
      </c>
      <c r="L21" s="31" t="s">
        <v>38</v>
      </c>
    </row>
    <row r="22" spans="1:12" x14ac:dyDescent="0.2">
      <c r="A22" s="92">
        <v>16</v>
      </c>
      <c r="B22" s="1"/>
      <c r="C22" s="1"/>
      <c r="D22" s="20"/>
      <c r="E22" s="51"/>
      <c r="F22" s="51"/>
      <c r="G22" s="17"/>
      <c r="H22" s="49"/>
      <c r="I22" s="26"/>
      <c r="K22">
        <v>44</v>
      </c>
      <c r="L22" s="45" t="s">
        <v>39</v>
      </c>
    </row>
    <row r="23" spans="1:12" x14ac:dyDescent="0.2">
      <c r="A23" s="92">
        <v>17</v>
      </c>
      <c r="B23" s="1"/>
      <c r="C23" s="1"/>
      <c r="D23" s="20"/>
      <c r="E23" s="50"/>
      <c r="F23" s="51"/>
      <c r="G23" s="17"/>
      <c r="H23" s="48"/>
      <c r="I23" s="26"/>
      <c r="K23">
        <v>45</v>
      </c>
      <c r="L23" s="45" t="s">
        <v>40</v>
      </c>
    </row>
    <row r="24" spans="1:12" x14ac:dyDescent="0.2">
      <c r="A24" s="92">
        <v>18</v>
      </c>
      <c r="B24" s="10"/>
      <c r="C24" s="1"/>
      <c r="D24" s="20"/>
      <c r="E24" s="50"/>
      <c r="F24" s="51"/>
      <c r="G24" s="17"/>
      <c r="H24" s="48"/>
      <c r="I24" s="26"/>
      <c r="K24" s="27">
        <v>46</v>
      </c>
      <c r="L24" s="45" t="s">
        <v>43</v>
      </c>
    </row>
    <row r="25" spans="1:12" x14ac:dyDescent="0.2">
      <c r="A25" s="92">
        <v>19</v>
      </c>
      <c r="B25" s="1"/>
      <c r="C25" s="1"/>
      <c r="D25" s="20"/>
      <c r="E25" s="51"/>
      <c r="F25" s="51"/>
      <c r="G25" s="17"/>
      <c r="H25" s="48"/>
      <c r="I25" s="26"/>
      <c r="K25" s="27">
        <v>47</v>
      </c>
      <c r="L25" s="28" t="s">
        <v>45</v>
      </c>
    </row>
    <row r="26" spans="1:12" x14ac:dyDescent="0.2">
      <c r="A26" s="92">
        <v>20</v>
      </c>
      <c r="B26" s="10"/>
      <c r="C26" s="1"/>
      <c r="D26" s="20"/>
      <c r="E26" s="50"/>
      <c r="F26" s="51"/>
      <c r="G26" s="17"/>
      <c r="H26" s="49"/>
      <c r="I26" s="26"/>
      <c r="K26" s="27">
        <v>48</v>
      </c>
      <c r="L26" s="28" t="s">
        <v>46</v>
      </c>
    </row>
    <row r="27" spans="1:12" x14ac:dyDescent="0.2">
      <c r="A27" s="92">
        <v>21</v>
      </c>
      <c r="B27" s="1"/>
      <c r="C27" s="1"/>
      <c r="D27" s="20"/>
      <c r="E27" s="50"/>
      <c r="F27" s="51"/>
      <c r="G27" s="17"/>
      <c r="H27" s="52"/>
      <c r="I27" s="26"/>
      <c r="K27" s="27">
        <v>49</v>
      </c>
      <c r="L27" s="28" t="s">
        <v>76</v>
      </c>
    </row>
    <row r="28" spans="1:12" x14ac:dyDescent="0.2">
      <c r="A28" s="92">
        <v>22</v>
      </c>
      <c r="B28" s="10"/>
      <c r="C28" s="1"/>
      <c r="D28" s="20"/>
      <c r="E28" s="51"/>
      <c r="F28" s="51"/>
      <c r="G28" s="17"/>
      <c r="H28" s="48"/>
      <c r="I28" s="26"/>
      <c r="K28" s="27">
        <v>410</v>
      </c>
      <c r="L28" s="28" t="s">
        <v>13</v>
      </c>
    </row>
    <row r="29" spans="1:12" x14ac:dyDescent="0.2">
      <c r="A29" s="92">
        <v>23</v>
      </c>
      <c r="B29" s="10"/>
      <c r="C29" s="1"/>
      <c r="D29" s="20"/>
      <c r="E29" s="50"/>
      <c r="F29" s="51"/>
      <c r="G29" s="17"/>
      <c r="H29" s="48"/>
      <c r="I29" s="26"/>
    </row>
    <row r="30" spans="1:12" x14ac:dyDescent="0.2">
      <c r="A30" s="92">
        <v>24</v>
      </c>
      <c r="B30" s="10"/>
      <c r="C30" s="1"/>
      <c r="D30" s="20"/>
      <c r="E30" s="50"/>
      <c r="F30" s="51"/>
      <c r="G30" s="17"/>
      <c r="H30" s="48"/>
      <c r="I30" s="26"/>
    </row>
    <row r="31" spans="1:12" x14ac:dyDescent="0.2">
      <c r="A31" s="92">
        <v>25</v>
      </c>
      <c r="B31" s="10"/>
      <c r="C31" s="1"/>
      <c r="D31" s="20"/>
      <c r="E31" s="51"/>
      <c r="F31" s="51"/>
      <c r="G31" s="17"/>
      <c r="H31" s="49"/>
      <c r="I31" s="26"/>
    </row>
    <row r="32" spans="1:12" x14ac:dyDescent="0.2">
      <c r="A32" s="92">
        <v>26</v>
      </c>
      <c r="B32" s="10"/>
      <c r="C32" s="1"/>
      <c r="D32" s="20"/>
      <c r="E32" s="50"/>
      <c r="F32" s="51"/>
      <c r="G32" s="17"/>
      <c r="H32" s="48"/>
      <c r="I32" s="26"/>
    </row>
    <row r="33" spans="1:12" x14ac:dyDescent="0.2">
      <c r="A33" s="92">
        <v>27</v>
      </c>
      <c r="B33" s="10"/>
      <c r="C33" s="41"/>
      <c r="D33" s="20"/>
      <c r="E33" s="50"/>
      <c r="F33" s="51"/>
      <c r="G33" s="17"/>
      <c r="H33" s="48"/>
      <c r="I33" s="26"/>
      <c r="J33" s="22"/>
      <c r="L33" s="22"/>
    </row>
    <row r="34" spans="1:12" x14ac:dyDescent="0.2">
      <c r="A34" s="92">
        <v>28</v>
      </c>
      <c r="B34" s="10"/>
      <c r="C34" s="1"/>
      <c r="D34" s="20"/>
      <c r="E34" s="51"/>
      <c r="F34" s="51"/>
      <c r="G34" s="17"/>
      <c r="H34" s="48"/>
      <c r="I34" s="26"/>
      <c r="L34" s="28"/>
    </row>
    <row r="35" spans="1:12" x14ac:dyDescent="0.2">
      <c r="A35" s="92">
        <v>29</v>
      </c>
      <c r="B35" s="10"/>
      <c r="C35" s="1"/>
      <c r="D35" s="20"/>
      <c r="E35" s="50"/>
      <c r="F35" s="51"/>
      <c r="G35" s="17"/>
      <c r="H35" s="48"/>
      <c r="I35" s="26"/>
      <c r="L35" s="31"/>
    </row>
    <row r="36" spans="1:12" x14ac:dyDescent="0.2">
      <c r="A36" s="92">
        <v>30</v>
      </c>
      <c r="B36" s="10"/>
      <c r="C36" s="41"/>
      <c r="D36" s="20"/>
      <c r="E36" s="51"/>
      <c r="F36" s="51"/>
      <c r="G36" s="17"/>
      <c r="H36" s="48"/>
      <c r="I36" s="26"/>
      <c r="L36" s="31"/>
    </row>
    <row r="37" spans="1:12" x14ac:dyDescent="0.2">
      <c r="A37" s="92">
        <v>31</v>
      </c>
      <c r="B37" s="10"/>
      <c r="C37" s="86"/>
      <c r="D37" s="20"/>
      <c r="E37" s="50"/>
      <c r="F37" s="51"/>
      <c r="G37" s="17"/>
      <c r="H37" s="49"/>
      <c r="I37" s="26"/>
      <c r="L37" s="45"/>
    </row>
    <row r="38" spans="1:12" x14ac:dyDescent="0.2">
      <c r="A38" s="92">
        <v>32</v>
      </c>
      <c r="B38" s="10"/>
      <c r="C38" s="41"/>
      <c r="D38" s="20"/>
      <c r="E38" s="50"/>
      <c r="F38" s="51"/>
      <c r="G38" s="17"/>
      <c r="H38" s="49"/>
      <c r="I38" s="26"/>
      <c r="L38" s="45"/>
    </row>
    <row r="39" spans="1:12" x14ac:dyDescent="0.2">
      <c r="A39" s="92">
        <v>33</v>
      </c>
      <c r="B39" s="10"/>
      <c r="C39" s="41"/>
      <c r="D39" s="20"/>
      <c r="E39" s="50"/>
      <c r="F39" s="51"/>
      <c r="G39" s="17"/>
      <c r="H39" s="49"/>
      <c r="I39" s="26"/>
      <c r="L39" s="45"/>
    </row>
    <row r="40" spans="1:12" x14ac:dyDescent="0.2">
      <c r="A40" s="92">
        <v>34</v>
      </c>
      <c r="B40" s="10"/>
      <c r="C40" s="41"/>
      <c r="D40" s="20"/>
      <c r="E40" s="50"/>
      <c r="F40" s="51"/>
      <c r="G40" s="17"/>
      <c r="H40" s="49"/>
      <c r="I40" s="26"/>
      <c r="L40" s="28"/>
    </row>
    <row r="41" spans="1:12" x14ac:dyDescent="0.2">
      <c r="A41" s="92">
        <v>35</v>
      </c>
      <c r="B41" s="10"/>
      <c r="C41" s="1"/>
      <c r="D41" s="20"/>
      <c r="E41" s="50"/>
      <c r="F41" s="51"/>
      <c r="G41" s="17"/>
      <c r="H41" s="49"/>
      <c r="I41" s="26"/>
      <c r="L41" s="28"/>
    </row>
    <row r="42" spans="1:12" x14ac:dyDescent="0.2">
      <c r="A42" s="92">
        <v>36</v>
      </c>
      <c r="B42" s="10"/>
      <c r="C42" s="1"/>
      <c r="D42" s="20"/>
      <c r="E42" s="50"/>
      <c r="F42" s="51"/>
      <c r="G42" s="17"/>
      <c r="H42" s="49"/>
      <c r="I42" s="26"/>
      <c r="L42" s="28"/>
    </row>
    <row r="43" spans="1:12" x14ac:dyDescent="0.2">
      <c r="A43" s="92">
        <v>37</v>
      </c>
      <c r="B43" s="10"/>
      <c r="C43" s="1"/>
      <c r="D43" s="20"/>
      <c r="E43" s="50"/>
      <c r="F43" s="51"/>
      <c r="G43" s="17"/>
      <c r="H43" s="49"/>
      <c r="I43" s="26"/>
      <c r="L43" s="28"/>
    </row>
    <row r="44" spans="1:12" x14ac:dyDescent="0.2">
      <c r="A44" s="92">
        <v>38</v>
      </c>
      <c r="B44" s="10"/>
      <c r="C44" s="41"/>
      <c r="D44" s="20"/>
      <c r="E44" s="50"/>
      <c r="F44" s="51"/>
      <c r="G44" s="17"/>
      <c r="H44" s="49"/>
      <c r="I44" s="26"/>
    </row>
    <row r="45" spans="1:12" x14ac:dyDescent="0.2">
      <c r="A45" s="92">
        <v>39</v>
      </c>
      <c r="B45" s="10"/>
      <c r="C45" s="41"/>
      <c r="D45" s="20"/>
      <c r="E45" s="6"/>
      <c r="F45" s="15"/>
      <c r="G45" s="17"/>
      <c r="H45" s="49"/>
      <c r="I45" s="26"/>
    </row>
    <row r="46" spans="1:12" x14ac:dyDescent="0.2">
      <c r="A46" s="92">
        <v>40</v>
      </c>
      <c r="B46" s="10"/>
      <c r="C46" s="41"/>
      <c r="D46" s="20"/>
      <c r="E46" s="6"/>
      <c r="F46" s="15"/>
      <c r="G46" s="17"/>
      <c r="H46" s="49"/>
      <c r="I46" s="26"/>
    </row>
    <row r="47" spans="1:12" x14ac:dyDescent="0.2">
      <c r="A47" s="92">
        <v>41</v>
      </c>
      <c r="B47" s="10"/>
      <c r="C47" s="41"/>
      <c r="D47" s="20"/>
      <c r="E47" s="6"/>
      <c r="F47" s="15"/>
      <c r="G47" s="17"/>
      <c r="H47" s="49"/>
      <c r="I47" s="26"/>
    </row>
    <row r="48" spans="1:12" x14ac:dyDescent="0.2">
      <c r="A48" s="92">
        <v>42</v>
      </c>
      <c r="B48" s="10"/>
      <c r="C48" s="41"/>
      <c r="D48" s="20"/>
      <c r="E48" s="6"/>
      <c r="F48" s="15"/>
      <c r="G48" s="17"/>
      <c r="H48" s="49"/>
      <c r="I48" s="26"/>
    </row>
    <row r="49" spans="1:12" x14ac:dyDescent="0.2">
      <c r="A49" s="92">
        <v>43</v>
      </c>
      <c r="B49" s="10"/>
      <c r="C49" s="41"/>
      <c r="D49" s="20"/>
      <c r="E49" s="50"/>
      <c r="F49" s="51"/>
      <c r="G49" s="17"/>
      <c r="H49" s="48"/>
      <c r="I49" s="26"/>
    </row>
    <row r="50" spans="1:12" x14ac:dyDescent="0.2">
      <c r="A50" s="92">
        <v>44</v>
      </c>
      <c r="B50" s="10"/>
      <c r="C50" s="41"/>
      <c r="D50" s="20"/>
      <c r="E50" s="50"/>
      <c r="F50" s="51"/>
      <c r="G50" s="17"/>
      <c r="H50" s="48"/>
      <c r="I50" s="26"/>
    </row>
    <row r="51" spans="1:12" x14ac:dyDescent="0.2">
      <c r="A51" s="92">
        <v>45</v>
      </c>
      <c r="B51" s="10"/>
      <c r="C51" s="41"/>
      <c r="D51" s="20"/>
      <c r="E51" s="50"/>
      <c r="F51" s="51"/>
      <c r="G51" s="17"/>
      <c r="H51" s="48"/>
      <c r="I51" s="26"/>
    </row>
    <row r="52" spans="1:12" x14ac:dyDescent="0.2">
      <c r="A52" s="92">
        <v>46</v>
      </c>
      <c r="B52" s="10"/>
      <c r="C52" s="41"/>
      <c r="D52" s="20"/>
      <c r="E52" s="50"/>
      <c r="F52" s="51"/>
      <c r="G52" s="17"/>
      <c r="H52" s="48"/>
      <c r="I52" s="26"/>
    </row>
    <row r="53" spans="1:12" x14ac:dyDescent="0.2">
      <c r="A53" s="92">
        <v>47</v>
      </c>
      <c r="B53" s="10"/>
      <c r="C53" s="41"/>
      <c r="D53" s="20"/>
      <c r="E53" s="50"/>
      <c r="F53" s="51"/>
      <c r="G53" s="17"/>
      <c r="H53" s="48"/>
      <c r="I53" s="26"/>
    </row>
    <row r="54" spans="1:12" x14ac:dyDescent="0.2">
      <c r="A54" s="92">
        <v>48</v>
      </c>
      <c r="B54" s="10"/>
      <c r="C54" s="41"/>
      <c r="D54" s="20"/>
      <c r="E54" s="50"/>
      <c r="F54" s="51"/>
      <c r="G54" s="17"/>
      <c r="H54" s="48"/>
      <c r="I54" s="26"/>
    </row>
    <row r="55" spans="1:12" x14ac:dyDescent="0.2">
      <c r="A55" s="92">
        <v>49</v>
      </c>
      <c r="B55" s="10"/>
      <c r="C55" s="41"/>
      <c r="D55" s="20"/>
      <c r="E55" s="50"/>
      <c r="F55" s="51"/>
      <c r="G55" s="17"/>
      <c r="H55" s="48"/>
      <c r="I55" s="26"/>
    </row>
    <row r="56" spans="1:12" x14ac:dyDescent="0.2">
      <c r="A56" s="92">
        <v>50</v>
      </c>
      <c r="B56" s="10"/>
      <c r="C56" s="41"/>
      <c r="D56" s="20"/>
      <c r="E56" s="50"/>
      <c r="F56" s="57"/>
      <c r="G56" s="17"/>
      <c r="H56" s="48"/>
      <c r="I56" s="26"/>
      <c r="L56" s="58"/>
    </row>
    <row r="57" spans="1:12" x14ac:dyDescent="0.2">
      <c r="A57" s="92">
        <v>51</v>
      </c>
      <c r="B57" s="10"/>
      <c r="C57" s="86"/>
      <c r="D57" s="20"/>
      <c r="E57" s="50"/>
      <c r="F57" s="51"/>
      <c r="G57" s="17"/>
      <c r="H57" s="48"/>
      <c r="I57" s="26"/>
    </row>
    <row r="58" spans="1:12" x14ac:dyDescent="0.2">
      <c r="A58" s="92">
        <v>52</v>
      </c>
      <c r="B58" s="10"/>
      <c r="C58" s="41"/>
      <c r="D58" s="20"/>
      <c r="E58" s="50"/>
      <c r="F58" s="51"/>
      <c r="G58" s="17"/>
      <c r="H58" s="48"/>
      <c r="I58" s="26"/>
    </row>
    <row r="59" spans="1:12" x14ac:dyDescent="0.2">
      <c r="A59" s="92">
        <v>53</v>
      </c>
      <c r="B59" s="10"/>
      <c r="C59" s="41"/>
      <c r="D59" s="20"/>
      <c r="E59" s="50"/>
      <c r="F59" s="51"/>
      <c r="G59" s="17"/>
      <c r="H59" s="48"/>
      <c r="I59" s="26"/>
    </row>
    <row r="60" spans="1:12" x14ac:dyDescent="0.2">
      <c r="A60" s="92">
        <v>54</v>
      </c>
      <c r="B60" s="10"/>
      <c r="C60" s="41"/>
      <c r="D60" s="20"/>
      <c r="E60" s="50"/>
      <c r="F60" s="51"/>
      <c r="G60" s="17"/>
      <c r="H60" s="48"/>
      <c r="I60" s="26"/>
    </row>
    <row r="61" spans="1:12" x14ac:dyDescent="0.2">
      <c r="A61" s="92">
        <v>55</v>
      </c>
      <c r="B61" s="10"/>
      <c r="C61" s="41"/>
      <c r="D61" s="20"/>
      <c r="E61" s="50"/>
      <c r="F61" s="51"/>
      <c r="G61" s="17"/>
      <c r="H61" s="48"/>
      <c r="I61" s="26"/>
    </row>
    <row r="62" spans="1:12" x14ac:dyDescent="0.2">
      <c r="A62" s="92">
        <v>56</v>
      </c>
      <c r="B62" s="10"/>
      <c r="C62" s="41"/>
      <c r="D62" s="20"/>
      <c r="E62" s="50"/>
      <c r="F62" s="51"/>
      <c r="G62" s="17"/>
      <c r="H62" s="48"/>
      <c r="I62" s="26"/>
    </row>
    <row r="63" spans="1:12" x14ac:dyDescent="0.2">
      <c r="A63" s="92">
        <v>57</v>
      </c>
      <c r="B63" s="10"/>
      <c r="C63" s="41"/>
      <c r="D63" s="20"/>
      <c r="E63" s="50"/>
      <c r="F63" s="51"/>
      <c r="G63" s="17"/>
      <c r="H63" s="48"/>
      <c r="I63" s="26"/>
    </row>
    <row r="64" spans="1:12" x14ac:dyDescent="0.2">
      <c r="A64" s="92">
        <v>58</v>
      </c>
      <c r="B64" s="59"/>
      <c r="C64" s="41"/>
      <c r="D64" s="20"/>
      <c r="E64" s="50"/>
      <c r="F64" s="51"/>
      <c r="G64" s="17"/>
      <c r="H64" s="48"/>
      <c r="I64" s="26"/>
    </row>
    <row r="65" spans="1:9" x14ac:dyDescent="0.2">
      <c r="A65" s="92">
        <v>59</v>
      </c>
      <c r="B65" s="10"/>
      <c r="C65" s="41"/>
      <c r="D65" s="20"/>
      <c r="E65" s="50"/>
      <c r="F65" s="51"/>
      <c r="G65" s="17"/>
      <c r="H65" s="48"/>
      <c r="I65" s="26"/>
    </row>
    <row r="66" spans="1:9" x14ac:dyDescent="0.2">
      <c r="A66" s="92">
        <v>60</v>
      </c>
      <c r="B66" s="10"/>
      <c r="C66" s="41"/>
      <c r="D66" s="20"/>
      <c r="E66" s="50"/>
      <c r="F66" s="51"/>
      <c r="G66" s="17"/>
      <c r="H66" s="48"/>
      <c r="I66" s="26"/>
    </row>
    <row r="67" spans="1:9" x14ac:dyDescent="0.2">
      <c r="A67" s="92">
        <v>61</v>
      </c>
      <c r="B67" s="10"/>
      <c r="C67" s="41"/>
      <c r="D67" s="20"/>
      <c r="E67" s="50"/>
      <c r="F67" s="51"/>
      <c r="G67" s="17"/>
      <c r="H67" s="48"/>
      <c r="I67" s="26"/>
    </row>
    <row r="68" spans="1:9" x14ac:dyDescent="0.2">
      <c r="A68" s="92">
        <v>62</v>
      </c>
      <c r="B68" s="10"/>
      <c r="C68" s="41"/>
      <c r="D68" s="20"/>
      <c r="E68" s="50"/>
      <c r="F68" s="51"/>
      <c r="G68" s="17"/>
      <c r="H68" s="48"/>
      <c r="I68" s="26"/>
    </row>
    <row r="69" spans="1:9" x14ac:dyDescent="0.2">
      <c r="A69" s="92">
        <v>63</v>
      </c>
      <c r="B69" s="10"/>
      <c r="C69" s="41"/>
      <c r="D69" s="20"/>
      <c r="E69" s="50"/>
      <c r="F69" s="51"/>
      <c r="G69" s="17"/>
      <c r="H69" s="48"/>
      <c r="I69" s="26"/>
    </row>
    <row r="70" spans="1:9" x14ac:dyDescent="0.2">
      <c r="A70" s="92">
        <v>64</v>
      </c>
      <c r="B70" s="10"/>
      <c r="C70" s="41"/>
      <c r="D70" s="20"/>
      <c r="E70" s="50"/>
      <c r="F70" s="51"/>
      <c r="G70" s="17"/>
      <c r="H70" s="48"/>
      <c r="I70" s="26"/>
    </row>
    <row r="71" spans="1:9" x14ac:dyDescent="0.2">
      <c r="A71" s="92">
        <v>65</v>
      </c>
      <c r="B71" s="10"/>
      <c r="C71" s="41"/>
      <c r="D71" s="20"/>
      <c r="E71" s="50"/>
      <c r="F71" s="51"/>
      <c r="G71" s="17"/>
      <c r="H71" s="48"/>
      <c r="I71" s="26"/>
    </row>
    <row r="72" spans="1:9" x14ac:dyDescent="0.2">
      <c r="A72" s="92">
        <v>66</v>
      </c>
      <c r="B72" s="10"/>
      <c r="C72" s="41"/>
      <c r="D72" s="20"/>
      <c r="E72" s="50"/>
      <c r="F72" s="51"/>
      <c r="G72" s="17"/>
      <c r="H72" s="49"/>
      <c r="I72" s="26"/>
    </row>
    <row r="73" spans="1:9" x14ac:dyDescent="0.2">
      <c r="A73" s="92">
        <v>67</v>
      </c>
      <c r="B73" s="10"/>
      <c r="C73" s="41"/>
      <c r="D73" s="20"/>
      <c r="E73" s="50"/>
      <c r="F73" s="51"/>
      <c r="G73" s="17"/>
      <c r="H73" s="49"/>
      <c r="I73" s="26"/>
    </row>
    <row r="74" spans="1:9" x14ac:dyDescent="0.2">
      <c r="A74" s="92">
        <v>68</v>
      </c>
      <c r="B74" s="10"/>
      <c r="C74" s="41"/>
      <c r="D74" s="20"/>
      <c r="E74" s="50"/>
      <c r="F74" s="51"/>
      <c r="G74" s="17"/>
      <c r="H74" s="49"/>
      <c r="I74" s="26"/>
    </row>
    <row r="75" spans="1:9" x14ac:dyDescent="0.2">
      <c r="A75" s="92">
        <v>69</v>
      </c>
      <c r="B75" s="10"/>
      <c r="C75" s="41"/>
      <c r="D75" s="20"/>
      <c r="E75" s="50"/>
      <c r="F75" s="51"/>
      <c r="G75" s="17"/>
      <c r="H75" s="49"/>
      <c r="I75" s="26"/>
    </row>
    <row r="76" spans="1:9" x14ac:dyDescent="0.2">
      <c r="A76" s="92">
        <v>70</v>
      </c>
      <c r="B76" s="10"/>
      <c r="C76" s="41"/>
      <c r="D76" s="20"/>
      <c r="E76" s="50"/>
      <c r="F76" s="51"/>
      <c r="G76" s="17"/>
      <c r="H76" s="49"/>
      <c r="I76" s="26"/>
    </row>
    <row r="77" spans="1:9" x14ac:dyDescent="0.2">
      <c r="A77" s="92">
        <v>71</v>
      </c>
      <c r="B77" s="10"/>
      <c r="C77" s="41"/>
      <c r="D77" s="20"/>
      <c r="E77" s="50"/>
      <c r="F77" s="51"/>
      <c r="G77" s="17"/>
      <c r="H77" s="49"/>
      <c r="I77" s="26"/>
    </row>
    <row r="78" spans="1:9" x14ac:dyDescent="0.2">
      <c r="A78" s="92">
        <v>72</v>
      </c>
      <c r="B78" s="10"/>
      <c r="C78" s="41"/>
      <c r="D78" s="20"/>
      <c r="E78" s="50"/>
      <c r="F78" s="51"/>
      <c r="G78" s="17"/>
      <c r="H78" s="49"/>
      <c r="I78" s="26"/>
    </row>
    <row r="79" spans="1:9" x14ac:dyDescent="0.2">
      <c r="A79" s="92">
        <v>73</v>
      </c>
      <c r="B79" s="10"/>
      <c r="C79" s="41"/>
      <c r="D79" s="20"/>
      <c r="E79" s="50"/>
      <c r="F79" s="51"/>
      <c r="G79" s="17"/>
      <c r="H79" s="49"/>
      <c r="I79" s="26"/>
    </row>
    <row r="80" spans="1:9" x14ac:dyDescent="0.2">
      <c r="A80" s="92">
        <v>74</v>
      </c>
      <c r="B80" s="10"/>
      <c r="C80" s="41"/>
      <c r="D80" s="20"/>
      <c r="E80" s="50"/>
      <c r="F80" s="51"/>
      <c r="G80" s="17"/>
      <c r="H80" s="49"/>
      <c r="I80" s="26"/>
    </row>
    <row r="81" spans="1:9" x14ac:dyDescent="0.2">
      <c r="A81" s="92">
        <v>75</v>
      </c>
      <c r="B81" s="10"/>
      <c r="C81" s="86"/>
      <c r="D81" s="20"/>
      <c r="E81" s="50"/>
      <c r="F81" s="88"/>
      <c r="G81" s="17"/>
      <c r="H81" s="49"/>
      <c r="I81" s="26"/>
    </row>
    <row r="82" spans="1:9" x14ac:dyDescent="0.2">
      <c r="A82" s="92">
        <v>76</v>
      </c>
      <c r="B82" s="10"/>
      <c r="C82" s="86"/>
      <c r="D82" s="20"/>
      <c r="E82" s="50"/>
      <c r="F82" s="88"/>
      <c r="G82" s="17"/>
      <c r="H82" s="49"/>
      <c r="I82" s="26"/>
    </row>
    <row r="83" spans="1:9" x14ac:dyDescent="0.2">
      <c r="A83" s="92">
        <v>77</v>
      </c>
      <c r="B83" s="10"/>
      <c r="C83" s="86"/>
      <c r="D83" s="20"/>
      <c r="E83" s="50"/>
      <c r="F83" s="88"/>
      <c r="G83" s="17"/>
      <c r="H83" s="49"/>
      <c r="I83" s="26"/>
    </row>
    <row r="84" spans="1:9" x14ac:dyDescent="0.2">
      <c r="A84" s="92">
        <v>78</v>
      </c>
      <c r="B84" s="10"/>
      <c r="C84" s="86"/>
      <c r="D84" s="20"/>
      <c r="E84" s="50"/>
      <c r="F84" s="88"/>
      <c r="G84" s="17"/>
      <c r="H84" s="49"/>
      <c r="I84" s="26"/>
    </row>
    <row r="85" spans="1:9" x14ac:dyDescent="0.2">
      <c r="A85" s="92">
        <v>79</v>
      </c>
      <c r="B85" s="10"/>
      <c r="C85" s="86"/>
      <c r="D85" s="20"/>
      <c r="E85" s="50"/>
      <c r="F85" s="88"/>
      <c r="G85" s="17"/>
      <c r="H85" s="49"/>
      <c r="I85" s="26"/>
    </row>
    <row r="86" spans="1:9" x14ac:dyDescent="0.2">
      <c r="A86" s="92">
        <v>80</v>
      </c>
      <c r="B86" s="10"/>
      <c r="C86" s="41"/>
      <c r="D86" s="20"/>
      <c r="E86" s="50"/>
      <c r="F86" s="88"/>
      <c r="G86" s="17"/>
      <c r="H86" s="49"/>
      <c r="I86" s="26"/>
    </row>
    <row r="87" spans="1:9" x14ac:dyDescent="0.2">
      <c r="A87" s="92">
        <v>81</v>
      </c>
      <c r="B87" s="10"/>
      <c r="C87" s="41"/>
      <c r="D87" s="20"/>
      <c r="E87" s="50"/>
      <c r="F87" s="88"/>
      <c r="G87" s="17"/>
      <c r="H87" s="49"/>
      <c r="I87" s="26"/>
    </row>
    <row r="88" spans="1:9" x14ac:dyDescent="0.2">
      <c r="A88" s="92">
        <v>82</v>
      </c>
      <c r="B88" s="10"/>
      <c r="C88" s="41"/>
      <c r="D88" s="20"/>
      <c r="E88" s="50"/>
      <c r="F88" s="88"/>
      <c r="G88" s="17"/>
      <c r="H88" s="49"/>
      <c r="I88" s="26"/>
    </row>
    <row r="89" spans="1:9" x14ac:dyDescent="0.2">
      <c r="A89" s="92">
        <v>83</v>
      </c>
      <c r="B89" s="10"/>
      <c r="C89" s="86"/>
      <c r="D89" s="20"/>
      <c r="E89" s="50"/>
      <c r="F89" s="88"/>
      <c r="G89" s="17"/>
      <c r="H89" s="49"/>
      <c r="I89" s="26"/>
    </row>
    <row r="90" spans="1:9" x14ac:dyDescent="0.2">
      <c r="A90" s="92">
        <v>84</v>
      </c>
      <c r="B90" s="10"/>
      <c r="C90" s="41"/>
      <c r="D90" s="20"/>
      <c r="E90" s="50"/>
      <c r="F90" s="51"/>
      <c r="G90" s="17"/>
      <c r="H90" s="49"/>
      <c r="I90" s="26"/>
    </row>
    <row r="91" spans="1:9" x14ac:dyDescent="0.2">
      <c r="A91" s="92">
        <v>85</v>
      </c>
      <c r="B91" s="10"/>
      <c r="C91" s="41"/>
      <c r="D91" s="20"/>
      <c r="E91" s="50"/>
      <c r="F91" s="51"/>
      <c r="G91" s="17"/>
      <c r="H91" s="49"/>
      <c r="I91" s="26"/>
    </row>
    <row r="92" spans="1:9" x14ac:dyDescent="0.2">
      <c r="A92" s="92">
        <v>86</v>
      </c>
      <c r="B92" s="10"/>
      <c r="C92" s="41"/>
      <c r="D92" s="20"/>
      <c r="E92" s="50"/>
      <c r="F92" s="51"/>
      <c r="G92" s="17"/>
      <c r="H92" s="49"/>
      <c r="I92" s="26"/>
    </row>
    <row r="93" spans="1:9" x14ac:dyDescent="0.2">
      <c r="A93" s="92">
        <v>87</v>
      </c>
      <c r="B93" s="10"/>
      <c r="C93" s="41"/>
      <c r="D93" s="20"/>
      <c r="E93" s="50"/>
      <c r="F93" s="51"/>
      <c r="G93" s="17"/>
      <c r="H93" s="49"/>
      <c r="I93" s="26"/>
    </row>
    <row r="94" spans="1:9" x14ac:dyDescent="0.2">
      <c r="A94" s="92">
        <v>88</v>
      </c>
      <c r="B94" s="10"/>
      <c r="C94" s="41"/>
      <c r="D94" s="20"/>
      <c r="E94" s="50"/>
      <c r="F94" s="51"/>
      <c r="G94" s="17"/>
      <c r="H94" s="49"/>
      <c r="I94" s="26"/>
    </row>
    <row r="95" spans="1:9" x14ac:dyDescent="0.2">
      <c r="A95" s="92">
        <v>89</v>
      </c>
      <c r="B95" s="10"/>
      <c r="C95" s="41"/>
      <c r="D95" s="20"/>
      <c r="E95" s="50"/>
      <c r="F95" s="51"/>
      <c r="G95" s="17"/>
      <c r="H95" s="49"/>
      <c r="I95" s="26"/>
    </row>
    <row r="96" spans="1:9" x14ac:dyDescent="0.2">
      <c r="A96" s="92">
        <v>90</v>
      </c>
      <c r="B96" s="10"/>
      <c r="C96" s="41"/>
      <c r="D96" s="20"/>
      <c r="E96" s="50"/>
      <c r="F96" s="51"/>
      <c r="G96" s="17"/>
      <c r="H96" s="49"/>
      <c r="I96" s="26"/>
    </row>
    <row r="97" spans="1:9" x14ac:dyDescent="0.2">
      <c r="A97" s="92">
        <v>91</v>
      </c>
      <c r="B97" s="10"/>
      <c r="C97" s="41"/>
      <c r="D97" s="20"/>
      <c r="E97" s="50"/>
      <c r="F97" s="51"/>
      <c r="G97" s="17"/>
      <c r="H97" s="49"/>
      <c r="I97" s="26"/>
    </row>
    <row r="98" spans="1:9" x14ac:dyDescent="0.2">
      <c r="A98" s="92">
        <v>92</v>
      </c>
      <c r="B98" s="10"/>
      <c r="C98" s="41"/>
      <c r="D98" s="20"/>
      <c r="E98" s="50"/>
      <c r="F98" s="51"/>
      <c r="G98" s="17"/>
      <c r="H98" s="49"/>
      <c r="I98" s="26"/>
    </row>
    <row r="99" spans="1:9" x14ac:dyDescent="0.2">
      <c r="A99" s="92">
        <v>93</v>
      </c>
      <c r="B99" s="10"/>
      <c r="C99" s="41"/>
      <c r="D99" s="20"/>
      <c r="E99" s="50"/>
      <c r="F99" s="51"/>
      <c r="G99" s="17"/>
      <c r="H99" s="49"/>
      <c r="I99" s="26"/>
    </row>
    <row r="100" spans="1:9" x14ac:dyDescent="0.2">
      <c r="A100" s="92">
        <v>94</v>
      </c>
      <c r="B100" s="10"/>
      <c r="C100" s="41"/>
      <c r="D100" s="20"/>
      <c r="E100" s="50"/>
      <c r="F100" s="51"/>
      <c r="G100" s="17"/>
      <c r="H100" s="49"/>
      <c r="I100" s="26"/>
    </row>
    <row r="101" spans="1:9" x14ac:dyDescent="0.2">
      <c r="A101" s="92">
        <v>95</v>
      </c>
      <c r="B101" s="10"/>
      <c r="C101" s="41"/>
      <c r="D101" s="20"/>
      <c r="E101" s="50"/>
      <c r="F101" s="51"/>
      <c r="G101" s="17"/>
      <c r="H101" s="49"/>
      <c r="I101" s="26"/>
    </row>
    <row r="102" spans="1:9" x14ac:dyDescent="0.2">
      <c r="A102" s="92">
        <v>96</v>
      </c>
      <c r="B102" s="10"/>
      <c r="C102" s="41"/>
      <c r="D102" s="20"/>
      <c r="E102" s="50"/>
      <c r="F102" s="51"/>
      <c r="G102" s="17"/>
      <c r="H102" s="49"/>
      <c r="I102" s="26"/>
    </row>
    <row r="103" spans="1:9" x14ac:dyDescent="0.2">
      <c r="A103" s="92">
        <v>97</v>
      </c>
      <c r="B103" s="10"/>
      <c r="C103" s="41"/>
      <c r="D103" s="20"/>
      <c r="E103" s="50"/>
      <c r="F103" s="51"/>
      <c r="G103" s="17"/>
      <c r="H103" s="49"/>
      <c r="I103" s="26"/>
    </row>
    <row r="104" spans="1:9" x14ac:dyDescent="0.2">
      <c r="A104" s="92">
        <v>98</v>
      </c>
      <c r="B104" s="10"/>
      <c r="C104" s="41"/>
      <c r="D104" s="20"/>
      <c r="E104" s="50"/>
      <c r="F104" s="51"/>
      <c r="G104" s="17"/>
      <c r="H104" s="49"/>
      <c r="I104" s="26"/>
    </row>
    <row r="105" spans="1:9" x14ac:dyDescent="0.2">
      <c r="A105" s="92">
        <v>99</v>
      </c>
      <c r="B105" s="10"/>
      <c r="C105" s="41"/>
      <c r="D105" s="20"/>
      <c r="E105" s="50"/>
      <c r="F105" s="51"/>
      <c r="G105" s="17"/>
      <c r="H105" s="49"/>
      <c r="I105" s="26"/>
    </row>
    <row r="106" spans="1:9" x14ac:dyDescent="0.2">
      <c r="A106" s="92">
        <v>100</v>
      </c>
      <c r="B106" s="10"/>
      <c r="C106" s="41"/>
      <c r="D106" s="20"/>
      <c r="E106" s="50"/>
      <c r="F106" s="51"/>
      <c r="G106" s="17"/>
      <c r="H106" s="49"/>
      <c r="I106" s="26"/>
    </row>
    <row r="107" spans="1:9" x14ac:dyDescent="0.2">
      <c r="A107" s="92">
        <v>101</v>
      </c>
      <c r="B107" s="10"/>
      <c r="C107" s="41"/>
      <c r="D107" s="20"/>
      <c r="E107" s="50"/>
      <c r="F107" s="51"/>
      <c r="G107" s="17"/>
      <c r="H107" s="49"/>
      <c r="I107" s="26"/>
    </row>
    <row r="108" spans="1:9" x14ac:dyDescent="0.2">
      <c r="A108" s="92">
        <v>102</v>
      </c>
      <c r="B108" s="10"/>
      <c r="C108" s="41"/>
      <c r="D108" s="20"/>
      <c r="E108" s="50"/>
      <c r="F108" s="51"/>
      <c r="G108" s="17"/>
      <c r="H108" s="49"/>
      <c r="I108" s="26"/>
    </row>
    <row r="109" spans="1:9" x14ac:dyDescent="0.2">
      <c r="A109" s="92">
        <v>103</v>
      </c>
      <c r="B109" s="10"/>
      <c r="C109" s="41"/>
      <c r="D109" s="20"/>
      <c r="E109" s="50"/>
      <c r="F109" s="51"/>
      <c r="G109" s="17"/>
      <c r="H109" s="49"/>
      <c r="I109" s="26"/>
    </row>
    <row r="110" spans="1:9" x14ac:dyDescent="0.2">
      <c r="A110" s="92">
        <v>104</v>
      </c>
      <c r="B110" s="10"/>
      <c r="C110" s="41"/>
      <c r="D110" s="20"/>
      <c r="E110" s="50"/>
      <c r="F110" s="51"/>
      <c r="G110" s="17"/>
      <c r="H110" s="49"/>
      <c r="I110" s="26"/>
    </row>
    <row r="111" spans="1:9" x14ac:dyDescent="0.2">
      <c r="A111" s="92">
        <v>105</v>
      </c>
      <c r="B111" s="10"/>
      <c r="C111" s="41"/>
      <c r="D111" s="20"/>
      <c r="E111" s="50"/>
      <c r="F111" s="51"/>
      <c r="G111" s="17"/>
      <c r="H111" s="49"/>
      <c r="I111" s="26"/>
    </row>
    <row r="112" spans="1:9" x14ac:dyDescent="0.2">
      <c r="A112" s="92">
        <v>106</v>
      </c>
      <c r="B112" s="10"/>
      <c r="C112" s="41"/>
      <c r="D112" s="20"/>
      <c r="E112" s="50"/>
      <c r="F112" s="51"/>
      <c r="G112" s="17"/>
      <c r="H112" s="49"/>
      <c r="I112" s="26"/>
    </row>
    <row r="113" spans="1:9" x14ac:dyDescent="0.2">
      <c r="A113" s="92">
        <v>107</v>
      </c>
      <c r="B113" s="10"/>
      <c r="C113" s="41"/>
      <c r="D113" s="20"/>
      <c r="E113" s="50"/>
      <c r="F113" s="51"/>
      <c r="G113" s="17"/>
      <c r="H113" s="49"/>
      <c r="I113" s="26"/>
    </row>
    <row r="114" spans="1:9" x14ac:dyDescent="0.2">
      <c r="A114" s="92">
        <v>108</v>
      </c>
      <c r="B114" s="10"/>
      <c r="C114" s="41"/>
      <c r="D114" s="20"/>
      <c r="E114" s="50"/>
      <c r="F114" s="51"/>
      <c r="G114" s="17"/>
      <c r="H114" s="49"/>
      <c r="I114" s="26"/>
    </row>
    <row r="115" spans="1:9" x14ac:dyDescent="0.2">
      <c r="A115" s="92">
        <v>109</v>
      </c>
      <c r="B115" s="10"/>
      <c r="C115" s="41"/>
      <c r="D115" s="20"/>
      <c r="E115" s="50"/>
      <c r="F115" s="51"/>
      <c r="G115" s="17"/>
      <c r="H115" s="49"/>
      <c r="I115" s="26"/>
    </row>
    <row r="116" spans="1:9" x14ac:dyDescent="0.2">
      <c r="A116" s="92">
        <v>110</v>
      </c>
      <c r="B116" s="10"/>
      <c r="C116" s="41"/>
      <c r="D116" s="20"/>
      <c r="E116" s="50"/>
      <c r="F116" s="51"/>
      <c r="G116" s="17"/>
      <c r="H116" s="49"/>
      <c r="I116" s="26"/>
    </row>
    <row r="117" spans="1:9" x14ac:dyDescent="0.2">
      <c r="A117" s="92">
        <v>111</v>
      </c>
      <c r="B117" s="10"/>
      <c r="C117" s="41"/>
      <c r="D117" s="20"/>
      <c r="E117" s="50"/>
      <c r="F117" s="51"/>
      <c r="G117" s="17"/>
      <c r="H117" s="49"/>
      <c r="I117" s="26"/>
    </row>
    <row r="118" spans="1:9" x14ac:dyDescent="0.2">
      <c r="A118" s="92">
        <v>112</v>
      </c>
      <c r="B118" s="10"/>
      <c r="C118" s="41"/>
      <c r="D118" s="20"/>
      <c r="E118" s="50"/>
      <c r="F118" s="51"/>
      <c r="G118" s="17"/>
      <c r="H118" s="49"/>
      <c r="I118" s="26"/>
    </row>
    <row r="119" spans="1:9" x14ac:dyDescent="0.2">
      <c r="A119" s="92">
        <v>113</v>
      </c>
      <c r="B119" s="10"/>
      <c r="C119" s="41"/>
      <c r="D119" s="20"/>
      <c r="E119" s="50"/>
      <c r="F119" s="51"/>
      <c r="G119" s="17"/>
      <c r="H119" s="49"/>
      <c r="I119" s="26"/>
    </row>
    <row r="120" spans="1:9" x14ac:dyDescent="0.2">
      <c r="A120" s="92">
        <v>114</v>
      </c>
      <c r="B120" s="10"/>
      <c r="C120" s="41"/>
      <c r="D120" s="20"/>
      <c r="E120" s="50"/>
      <c r="F120" s="51"/>
      <c r="G120" s="17"/>
      <c r="H120" s="49"/>
      <c r="I120" s="26"/>
    </row>
    <row r="121" spans="1:9" x14ac:dyDescent="0.2">
      <c r="A121" s="92">
        <v>115</v>
      </c>
      <c r="B121" s="10"/>
      <c r="C121" s="41"/>
      <c r="D121" s="20"/>
      <c r="E121" s="50"/>
      <c r="F121" s="51"/>
      <c r="G121" s="17"/>
      <c r="H121" s="49"/>
      <c r="I121" s="26"/>
    </row>
    <row r="122" spans="1:9" x14ac:dyDescent="0.2">
      <c r="A122" s="92">
        <v>116</v>
      </c>
      <c r="B122" s="10"/>
      <c r="C122" s="41"/>
      <c r="D122" s="20"/>
      <c r="E122" s="50"/>
      <c r="F122" s="51"/>
      <c r="G122" s="17"/>
      <c r="H122" s="49"/>
      <c r="I122" s="26"/>
    </row>
    <row r="123" spans="1:9" x14ac:dyDescent="0.2">
      <c r="A123" s="92">
        <v>117</v>
      </c>
      <c r="B123" s="10"/>
      <c r="C123" s="41"/>
      <c r="D123" s="20"/>
      <c r="E123" s="50"/>
      <c r="F123" s="51"/>
      <c r="G123" s="17"/>
      <c r="H123" s="49"/>
      <c r="I123" s="26"/>
    </row>
    <row r="124" spans="1:9" x14ac:dyDescent="0.2">
      <c r="A124" s="92">
        <v>118</v>
      </c>
      <c r="B124" s="10"/>
      <c r="C124" s="41"/>
      <c r="D124" s="20"/>
      <c r="E124" s="50"/>
      <c r="F124" s="51"/>
      <c r="G124" s="17"/>
      <c r="H124" s="49"/>
      <c r="I124" s="26"/>
    </row>
    <row r="125" spans="1:9" x14ac:dyDescent="0.2">
      <c r="A125" s="92">
        <v>119</v>
      </c>
      <c r="B125" s="10"/>
      <c r="C125" s="41"/>
      <c r="D125" s="20"/>
      <c r="E125" s="50"/>
      <c r="F125" s="51"/>
      <c r="G125" s="17"/>
      <c r="H125" s="49"/>
      <c r="I125" s="26"/>
    </row>
    <row r="126" spans="1:9" x14ac:dyDescent="0.2">
      <c r="A126" s="92">
        <v>120</v>
      </c>
      <c r="B126" s="10"/>
      <c r="C126" s="41"/>
      <c r="D126" s="20"/>
      <c r="E126" s="50"/>
      <c r="F126" s="51"/>
      <c r="G126" s="17"/>
      <c r="H126" s="49"/>
      <c r="I126" s="26"/>
    </row>
    <row r="127" spans="1:9" x14ac:dyDescent="0.2">
      <c r="A127" s="92">
        <v>121</v>
      </c>
      <c r="B127" s="10"/>
      <c r="C127" s="41"/>
      <c r="D127" s="20"/>
      <c r="E127" s="50"/>
      <c r="F127" s="51"/>
      <c r="G127" s="17"/>
      <c r="H127" s="49"/>
      <c r="I127" s="26"/>
    </row>
    <row r="128" spans="1:9" x14ac:dyDescent="0.2">
      <c r="A128" s="92">
        <v>122</v>
      </c>
      <c r="B128" s="10"/>
      <c r="C128" s="41"/>
      <c r="D128" s="20"/>
      <c r="E128" s="50"/>
      <c r="F128" s="51"/>
      <c r="G128" s="17"/>
      <c r="H128" s="49"/>
      <c r="I128" s="26"/>
    </row>
    <row r="129" spans="1:9" x14ac:dyDescent="0.2">
      <c r="A129" s="92">
        <v>123</v>
      </c>
      <c r="B129" s="10"/>
      <c r="C129" s="41"/>
      <c r="D129" s="20"/>
      <c r="E129" s="50"/>
      <c r="F129" s="51"/>
      <c r="G129" s="17"/>
      <c r="H129" s="49"/>
      <c r="I129" s="26"/>
    </row>
    <row r="130" spans="1:9" x14ac:dyDescent="0.2">
      <c r="A130" s="92">
        <v>124</v>
      </c>
      <c r="B130" s="10"/>
      <c r="C130" s="41"/>
      <c r="D130" s="20"/>
      <c r="E130" s="50"/>
      <c r="F130" s="51"/>
      <c r="G130" s="17"/>
      <c r="H130" s="49"/>
      <c r="I130" s="26"/>
    </row>
    <row r="131" spans="1:9" x14ac:dyDescent="0.2">
      <c r="A131" s="92">
        <v>125</v>
      </c>
      <c r="B131" s="10"/>
      <c r="C131" s="41"/>
      <c r="D131" s="20"/>
      <c r="E131" s="50"/>
      <c r="F131" s="51"/>
      <c r="G131" s="17"/>
      <c r="H131" s="49"/>
      <c r="I131" s="26"/>
    </row>
    <row r="132" spans="1:9" x14ac:dyDescent="0.2">
      <c r="A132" s="92">
        <v>126</v>
      </c>
      <c r="B132" s="10"/>
      <c r="C132" s="41"/>
      <c r="D132" s="20"/>
      <c r="E132" s="50"/>
      <c r="F132" s="51"/>
      <c r="G132" s="17"/>
      <c r="H132" s="49"/>
      <c r="I132" s="26"/>
    </row>
    <row r="133" spans="1:9" x14ac:dyDescent="0.2">
      <c r="A133" s="92">
        <v>127</v>
      </c>
      <c r="B133" s="10"/>
      <c r="C133" s="41"/>
      <c r="D133" s="20"/>
      <c r="E133" s="50"/>
      <c r="F133" s="51"/>
      <c r="G133" s="17"/>
      <c r="H133" s="49"/>
      <c r="I133" s="26"/>
    </row>
    <row r="134" spans="1:9" x14ac:dyDescent="0.2">
      <c r="A134" s="92">
        <v>128</v>
      </c>
      <c r="B134" s="10"/>
      <c r="C134" s="41"/>
      <c r="D134" s="20"/>
      <c r="E134" s="50"/>
      <c r="F134" s="51"/>
      <c r="G134" s="17"/>
      <c r="H134" s="49"/>
      <c r="I134" s="26"/>
    </row>
    <row r="135" spans="1:9" x14ac:dyDescent="0.2">
      <c r="A135" s="92">
        <v>129</v>
      </c>
      <c r="B135" s="10"/>
      <c r="C135" s="41"/>
      <c r="D135" s="20"/>
      <c r="E135" s="50"/>
      <c r="F135" s="51"/>
      <c r="G135" s="17"/>
      <c r="H135" s="49"/>
      <c r="I135" s="26"/>
    </row>
    <row r="136" spans="1:9" x14ac:dyDescent="0.2">
      <c r="A136" s="92">
        <v>130</v>
      </c>
      <c r="B136" s="10"/>
      <c r="C136" s="41"/>
      <c r="D136" s="20"/>
      <c r="E136" s="50"/>
      <c r="F136" s="51"/>
      <c r="G136" s="17"/>
      <c r="H136" s="49"/>
      <c r="I136" s="26"/>
    </row>
    <row r="137" spans="1:9" x14ac:dyDescent="0.2">
      <c r="A137" s="92">
        <v>131</v>
      </c>
      <c r="B137" s="10"/>
      <c r="C137" s="41"/>
      <c r="D137" s="20"/>
      <c r="E137" s="50"/>
      <c r="F137" s="51"/>
      <c r="G137" s="17"/>
      <c r="H137" s="49"/>
      <c r="I137" s="26"/>
    </row>
    <row r="138" spans="1:9" x14ac:dyDescent="0.2">
      <c r="A138" s="92">
        <v>132</v>
      </c>
      <c r="B138" s="10"/>
      <c r="C138" s="41"/>
      <c r="D138" s="20"/>
      <c r="E138" s="50"/>
      <c r="F138" s="51"/>
      <c r="G138" s="17"/>
      <c r="H138" s="49"/>
      <c r="I138" s="26"/>
    </row>
    <row r="139" spans="1:9" x14ac:dyDescent="0.2">
      <c r="A139" s="92">
        <v>133</v>
      </c>
      <c r="B139" s="10"/>
      <c r="C139" s="41"/>
      <c r="D139" s="20"/>
      <c r="E139" s="50"/>
      <c r="F139" s="51"/>
      <c r="G139" s="17"/>
      <c r="H139" s="49"/>
      <c r="I139" s="26"/>
    </row>
    <row r="140" spans="1:9" x14ac:dyDescent="0.2">
      <c r="A140" s="92">
        <v>134</v>
      </c>
      <c r="B140" s="10"/>
      <c r="C140" s="41"/>
      <c r="D140" s="20"/>
      <c r="E140" s="50"/>
      <c r="F140" s="51"/>
      <c r="G140" s="17"/>
      <c r="H140" s="49"/>
      <c r="I140" s="26"/>
    </row>
    <row r="141" spans="1:9" x14ac:dyDescent="0.2">
      <c r="A141" s="92">
        <v>135</v>
      </c>
      <c r="B141" s="10"/>
      <c r="C141" s="41"/>
      <c r="D141" s="20"/>
      <c r="E141" s="50"/>
      <c r="F141" s="51"/>
      <c r="G141" s="17"/>
      <c r="H141" s="49"/>
      <c r="I141" s="26"/>
    </row>
    <row r="142" spans="1:9" x14ac:dyDescent="0.2">
      <c r="A142" s="92">
        <v>136</v>
      </c>
      <c r="B142" s="10"/>
      <c r="C142" s="41"/>
      <c r="D142" s="20"/>
      <c r="E142" s="50"/>
      <c r="F142" s="51"/>
      <c r="G142" s="17"/>
      <c r="H142" s="49"/>
      <c r="I142" s="26"/>
    </row>
    <row r="143" spans="1:9" x14ac:dyDescent="0.2">
      <c r="A143" s="92">
        <v>137</v>
      </c>
      <c r="B143" s="10"/>
      <c r="C143" s="41"/>
      <c r="D143" s="20"/>
      <c r="E143" s="50"/>
      <c r="F143" s="51"/>
      <c r="G143" s="17"/>
      <c r="H143" s="49"/>
      <c r="I143" s="26"/>
    </row>
    <row r="144" spans="1:9" x14ac:dyDescent="0.2">
      <c r="A144" s="92">
        <v>138</v>
      </c>
      <c r="B144" s="10"/>
      <c r="C144" s="41"/>
      <c r="D144" s="20"/>
      <c r="E144" s="50"/>
      <c r="F144" s="51"/>
      <c r="G144" s="17"/>
      <c r="H144" s="49"/>
      <c r="I144" s="26"/>
    </row>
    <row r="145" spans="1:9" x14ac:dyDescent="0.2">
      <c r="A145" s="92">
        <v>139</v>
      </c>
      <c r="B145" s="10"/>
      <c r="C145" s="41"/>
      <c r="D145" s="20"/>
      <c r="E145" s="50"/>
      <c r="F145" s="51"/>
      <c r="G145" s="17"/>
      <c r="H145" s="49"/>
      <c r="I145" s="26"/>
    </row>
    <row r="146" spans="1:9" x14ac:dyDescent="0.2">
      <c r="A146" s="92">
        <v>140</v>
      </c>
      <c r="B146" s="10"/>
      <c r="C146" s="41"/>
      <c r="D146" s="20"/>
      <c r="E146" s="50"/>
      <c r="F146" s="51"/>
      <c r="G146" s="17"/>
      <c r="H146" s="49"/>
      <c r="I146" s="26"/>
    </row>
    <row r="147" spans="1:9" ht="13.5" thickBot="1" x14ac:dyDescent="0.25">
      <c r="A147" s="92">
        <v>141</v>
      </c>
      <c r="B147" s="10"/>
      <c r="C147" s="41"/>
      <c r="D147" s="20"/>
      <c r="E147" s="50"/>
      <c r="F147" s="51"/>
      <c r="G147" s="17"/>
      <c r="H147" s="49"/>
      <c r="I147" s="26"/>
    </row>
    <row r="148" spans="1:9" ht="13.5" thickBot="1" x14ac:dyDescent="0.25">
      <c r="A148" s="93"/>
      <c r="B148" s="40"/>
      <c r="C148" s="5" t="s">
        <v>5</v>
      </c>
      <c r="D148" s="7">
        <v>43465</v>
      </c>
      <c r="E148" s="8">
        <f>SUM(E6:E147)</f>
        <v>0</v>
      </c>
      <c r="F148" s="16">
        <f>SUM(F6:F147)</f>
        <v>0</v>
      </c>
      <c r="G148" s="17">
        <f>SUM(E148-F148+G6)</f>
        <v>0</v>
      </c>
      <c r="H148" s="46"/>
      <c r="I148" s="35"/>
    </row>
    <row r="149" spans="1:9" x14ac:dyDescent="0.2">
      <c r="H149" s="23"/>
    </row>
    <row r="150" spans="1:9" x14ac:dyDescent="0.2">
      <c r="C150" s="22" t="s">
        <v>7</v>
      </c>
      <c r="F150" s="21"/>
    </row>
    <row r="151" spans="1:9" x14ac:dyDescent="0.2">
      <c r="F151" s="21"/>
    </row>
    <row r="152" spans="1:9" x14ac:dyDescent="0.2">
      <c r="F152" s="21"/>
    </row>
    <row r="154" spans="1:9" x14ac:dyDescent="0.2">
      <c r="B154">
        <v>1</v>
      </c>
      <c r="C154" t="s">
        <v>12</v>
      </c>
      <c r="E154" s="26">
        <f>SUMIF($B$7:$B$72,$B154,E$7:E$72)</f>
        <v>0</v>
      </c>
      <c r="F154" s="26">
        <f>SUMIF($B$7:$B$72,$B154,F$7:F$72)</f>
        <v>0</v>
      </c>
    </row>
    <row r="155" spans="1:9" x14ac:dyDescent="0.2">
      <c r="E155" s="26"/>
      <c r="F155" s="26"/>
    </row>
  </sheetData>
  <pageMargins left="0.7" right="0.7" top="0.78740157499999996" bottom="0.78740157499999996"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2</vt:i4>
      </vt:variant>
    </vt:vector>
  </HeadingPairs>
  <TitlesOfParts>
    <vt:vector size="4" baseType="lpstr">
      <vt:lpstr>2023 Übersicht</vt:lpstr>
      <vt:lpstr>2023 Belegliste</vt:lpstr>
      <vt:lpstr>'2023 Belegliste'!Druckbereich</vt:lpstr>
      <vt:lpstr>'2023 Übersicht'!Druckbereich</vt:lpstr>
    </vt:vector>
  </TitlesOfParts>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Ilja Fedoseev</cp:lastModifiedBy>
  <cp:lastPrinted>2019-05-24T14:59:48Z</cp:lastPrinted>
  <dcterms:created xsi:type="dcterms:W3CDTF">1996-10-17T05:27:31Z</dcterms:created>
  <dcterms:modified xsi:type="dcterms:W3CDTF">2024-02-02T15:56:18Z</dcterms:modified>
</cp:coreProperties>
</file>